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3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acbordeauxfr-my.sharepoint.com/personal/carole_fabre_ac-bordeaux_fr/Documents/01 - TRAVAIL/01-travail/BTS - pilotage examen/BTS EBCR/2020-2021/Grilles 2021/"/>
    </mc:Choice>
  </mc:AlternateContent>
  <xr:revisionPtr revIDLastSave="0" documentId="8_{88DDD58A-3C94-104D-807C-3BECBFB372AD}" xr6:coauthVersionLast="46" xr6:coauthVersionMax="46" xr10:uidLastSave="{00000000-0000-0000-0000-000000000000}"/>
  <bookViews>
    <workbookView xWindow="0" yWindow="500" windowWidth="28800" windowHeight="16420" xr2:uid="{00000000-000D-0000-FFFF-FFFF00000000}"/>
  </bookViews>
  <sheets>
    <sheet name="Grille U62" sheetId="3" r:id="rId1"/>
  </sheets>
  <definedNames>
    <definedName name="_xlnm.Print_Area" localSheetId="0">'Grille U62'!$A$1:$P$32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9" i="3" l="1"/>
  <c r="J18" i="3"/>
  <c r="J15" i="3"/>
  <c r="O15" i="3" s="1"/>
  <c r="L9" i="3"/>
  <c r="L8" i="3"/>
  <c r="M10" i="3" s="1"/>
  <c r="J10" i="3" s="1"/>
  <c r="O10" i="3" s="1"/>
  <c r="L10" i="3"/>
  <c r="L11" i="3"/>
  <c r="M11" i="3"/>
  <c r="J11" i="3"/>
  <c r="O11" i="3" s="1"/>
  <c r="L5" i="3"/>
  <c r="M5" i="3"/>
  <c r="J5" i="3" s="1"/>
  <c r="O5" i="3" s="1"/>
  <c r="L6" i="3"/>
  <c r="M6" i="3"/>
  <c r="J6" i="3"/>
  <c r="O6" i="3" s="1"/>
  <c r="L4" i="3"/>
  <c r="M4" i="3"/>
  <c r="J4" i="3"/>
  <c r="L19" i="3"/>
  <c r="L18" i="3"/>
  <c r="L16" i="3"/>
  <c r="L15" i="3"/>
  <c r="L14" i="3"/>
  <c r="L13" i="3"/>
  <c r="M13" i="3" s="1"/>
  <c r="J13" i="3" s="1"/>
  <c r="O19" i="3"/>
  <c r="O18" i="3"/>
  <c r="M14" i="3"/>
  <c r="J14" i="3" s="1"/>
  <c r="O14" i="3" s="1"/>
  <c r="M15" i="3"/>
  <c r="M16" i="3"/>
  <c r="J16" i="3" s="1"/>
  <c r="O16" i="3" s="1"/>
  <c r="K11" i="3"/>
  <c r="H11" i="3" s="1"/>
  <c r="K19" i="3"/>
  <c r="H19" i="3"/>
  <c r="K18" i="3"/>
  <c r="H18" i="3" s="1"/>
  <c r="K16" i="3"/>
  <c r="H16" i="3"/>
  <c r="K15" i="3"/>
  <c r="H15" i="3" s="1"/>
  <c r="K14" i="3"/>
  <c r="H14" i="3"/>
  <c r="K13" i="3"/>
  <c r="H13" i="3" s="1"/>
  <c r="K5" i="3"/>
  <c r="H5" i="3"/>
  <c r="K6" i="3"/>
  <c r="H6" i="3" s="1"/>
  <c r="K8" i="3"/>
  <c r="H8" i="3"/>
  <c r="K9" i="3"/>
  <c r="H9" i="3" s="1"/>
  <c r="K10" i="3"/>
  <c r="H10" i="3"/>
  <c r="O8" i="3"/>
  <c r="K4" i="3"/>
  <c r="H4" i="3"/>
  <c r="J17" i="3"/>
  <c r="O13" i="3" l="1"/>
  <c r="J12" i="3"/>
  <c r="J3" i="3"/>
  <c r="M9" i="3"/>
  <c r="J9" i="3" s="1"/>
  <c r="O9" i="3" s="1"/>
  <c r="O4" i="3"/>
  <c r="M8" i="3"/>
  <c r="J8" i="3" s="1"/>
  <c r="J7" i="3" l="1"/>
  <c r="E21" i="3" s="1"/>
</calcChain>
</file>

<file path=xl/sharedStrings.xml><?xml version="1.0" encoding="utf-8"?>
<sst xmlns="http://schemas.openxmlformats.org/spreadsheetml/2006/main" count="47" uniqueCount="40">
  <si>
    <t>évalué ?
X si non</t>
  </si>
  <si>
    <t>Indicateurs de performance</t>
  </si>
  <si>
    <t>Activités/questionnement associés aux indicateurs</t>
  </si>
  <si>
    <t xml:space="preserve"> /20</t>
  </si>
  <si>
    <t>/20</t>
  </si>
  <si>
    <t>Appréciation globale</t>
  </si>
  <si>
    <t>Noms des Evaluateurs</t>
  </si>
  <si>
    <t>Signatures</t>
  </si>
  <si>
    <t>Date</t>
  </si>
  <si>
    <t>Note Brute</t>
  </si>
  <si>
    <t>Poids effectif selon critère non évalué</t>
  </si>
  <si>
    <t>Note brute obtenue par calcul automatique :</t>
  </si>
  <si>
    <t>Note sur 20 proposée au jury :</t>
  </si>
  <si>
    <t xml:space="preserve">ATTENTION, si le symbole ◄ apparait dans cette colonne c'est qu'il n'y a pas ou qu'il y a plus d'une valeur donnée à l'indicateur, il faut alors choisir laquelle retenir         </t>
  </si>
  <si>
    <t>ACTIVITES QUESTIONNEMENT</t>
  </si>
  <si>
    <t>Les objectifs ont été identifiés</t>
  </si>
  <si>
    <t>La préparation du support (matériel, documents, réglementation…) est correcte</t>
  </si>
  <si>
    <t>Le mode opératoire (Grandes tâches) est validé</t>
  </si>
  <si>
    <t>BTS EBCR
Fiche d'évaluation</t>
  </si>
  <si>
    <t>Préparation</t>
  </si>
  <si>
    <t>Expérimentation</t>
  </si>
  <si>
    <t>Exploitation</t>
  </si>
  <si>
    <t>Incertitude de la manipulation</t>
  </si>
  <si>
    <t>Présentation orale</t>
  </si>
  <si>
    <t>Interprétation des résultats</t>
  </si>
  <si>
    <t>Compte-rendu</t>
  </si>
  <si>
    <t>Présentation écrite</t>
  </si>
  <si>
    <t>Temps décalé pour rendre le compte-rendu</t>
  </si>
  <si>
    <t>Les choix sont pertinents ou conformes</t>
  </si>
  <si>
    <t>Point d'arrêt "préparatoire" à valider</t>
  </si>
  <si>
    <t>Deuxième point d'arrêt "expérimentation" à valider</t>
  </si>
  <si>
    <t>Le matériel utilisé est mis en œuvre correctement</t>
  </si>
  <si>
    <r>
      <t xml:space="preserve">Les règles de sécurité sont respectées  </t>
    </r>
    <r>
      <rPr>
        <b/>
        <sz val="11"/>
        <color rgb="FFFF0000"/>
        <rFont val="Calibri"/>
        <family val="2"/>
        <scheme val="minor"/>
      </rPr>
      <t>Voir *</t>
    </r>
  </si>
  <si>
    <t>EPREUVE E62</t>
  </si>
  <si>
    <t>Obligatoire</t>
  </si>
  <si>
    <t>Compétences évaluées
C13-4 - Implanter un ouvrage de complexité variable
C14-1 - Réceptionner un support
C15 - Mesurer ou contrôler des performances conformément aux réglementations et exigences du marché</t>
  </si>
  <si>
    <t>*Seul cet indicateur n'est pas obligatoire mais il est fortement conseillé de le valider.</t>
  </si>
  <si>
    <t>La démarche suit le mode opératoire</t>
  </si>
  <si>
    <t>Analyse globale/ Objectifs</t>
  </si>
  <si>
    <t xml:space="preserve">NOM DU CANDIDAT: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</si>
</sst>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10"/>
      <name val="Calibri"/>
      <family val="2"/>
      <scheme val="minor"/>
    </font>
    <font>
      <i/>
      <sz val="8"/>
      <color indexed="10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140">
    <xf numFmtId="0" fontId="0" fillId="0" borderId="0" xfId="0"/>
    <xf numFmtId="0" fontId="5" fillId="0" borderId="16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textRotation="90" wrapText="1"/>
    </xf>
    <xf numFmtId="0" fontId="12" fillId="0" borderId="0" xfId="0" applyFont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left" vertical="center" wrapText="1"/>
    </xf>
    <xf numFmtId="2" fontId="7" fillId="2" borderId="1" xfId="1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2" fontId="11" fillId="0" borderId="1" xfId="1" applyNumberFormat="1" applyFont="1" applyFill="1" applyBorder="1"/>
    <xf numFmtId="0" fontId="7" fillId="0" borderId="1" xfId="0" applyFont="1" applyBorder="1" applyAlignment="1">
      <alignment horizontal="center"/>
    </xf>
    <xf numFmtId="9" fontId="11" fillId="0" borderId="24" xfId="1" applyFont="1" applyFill="1" applyBorder="1"/>
    <xf numFmtId="9" fontId="7" fillId="2" borderId="23" xfId="0" applyNumberFormat="1" applyFont="1" applyFill="1" applyBorder="1"/>
    <xf numFmtId="0" fontId="7" fillId="0" borderId="0" xfId="0" applyFont="1" applyAlignment="1">
      <alignment horizontal="center"/>
    </xf>
    <xf numFmtId="0" fontId="9" fillId="2" borderId="16" xfId="0" applyFont="1" applyFill="1" applyBorder="1" applyAlignment="1">
      <alignment horizontal="center" vertical="center"/>
    </xf>
    <xf numFmtId="9" fontId="11" fillId="0" borderId="24" xfId="0" applyNumberFormat="1" applyFont="1" applyFill="1" applyBorder="1"/>
    <xf numFmtId="0" fontId="8" fillId="0" borderId="0" xfId="0" applyFont="1" applyFill="1"/>
    <xf numFmtId="9" fontId="8" fillId="0" borderId="0" xfId="0" applyNumberFormat="1" applyFont="1"/>
    <xf numFmtId="2" fontId="7" fillId="0" borderId="1" xfId="0" applyNumberFormat="1" applyFont="1" applyBorder="1" applyAlignment="1">
      <alignment horizontal="center"/>
    </xf>
    <xf numFmtId="9" fontId="11" fillId="0" borderId="27" xfId="0" applyNumberFormat="1" applyFont="1" applyFill="1" applyBorder="1"/>
    <xf numFmtId="2" fontId="7" fillId="0" borderId="1" xfId="0" applyNumberFormat="1" applyFont="1" applyFill="1" applyBorder="1" applyAlignment="1">
      <alignment horizontal="center"/>
    </xf>
    <xf numFmtId="2" fontId="7" fillId="2" borderId="37" xfId="1" applyNumberFormat="1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left" vertical="center"/>
    </xf>
    <xf numFmtId="9" fontId="11" fillId="0" borderId="25" xfId="0" applyNumberFormat="1" applyFont="1" applyFill="1" applyBorder="1"/>
    <xf numFmtId="0" fontId="8" fillId="0" borderId="46" xfId="0" applyFont="1" applyFill="1" applyBorder="1"/>
    <xf numFmtId="2" fontId="7" fillId="0" borderId="12" xfId="0" applyNumberFormat="1" applyFont="1" applyFill="1" applyBorder="1" applyAlignment="1">
      <alignment horizontal="center"/>
    </xf>
    <xf numFmtId="0" fontId="11" fillId="0" borderId="0" xfId="0" applyFont="1"/>
    <xf numFmtId="0" fontId="15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0" xfId="0" applyFont="1" applyFill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horizontal="center" vertical="top" wrapText="1"/>
      <protection locked="0"/>
    </xf>
    <xf numFmtId="0" fontId="23" fillId="0" borderId="7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7" fillId="0" borderId="0" xfId="0" applyFont="1" applyBorder="1"/>
    <xf numFmtId="0" fontId="17" fillId="0" borderId="9" xfId="0" applyFont="1" applyBorder="1" applyAlignment="1" applyProtection="1">
      <alignment horizontal="center" vertical="center" wrapText="1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>
      <alignment horizontal="center" vertical="center"/>
    </xf>
    <xf numFmtId="0" fontId="17" fillId="0" borderId="9" xfId="0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1" fillId="0" borderId="0" xfId="0" applyFont="1" applyFill="1" applyAlignment="1">
      <alignment wrapText="1"/>
    </xf>
    <xf numFmtId="9" fontId="11" fillId="0" borderId="23" xfId="1" applyNumberFormat="1" applyFont="1" applyFill="1" applyBorder="1"/>
    <xf numFmtId="0" fontId="3" fillId="0" borderId="19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45" xfId="0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Protection="1"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13" fillId="2" borderId="16" xfId="0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vertical="center" wrapText="1"/>
      <protection locked="0"/>
    </xf>
    <xf numFmtId="164" fontId="17" fillId="0" borderId="29" xfId="0" applyNumberFormat="1" applyFont="1" applyFill="1" applyBorder="1" applyAlignment="1">
      <alignment horizontal="center" vertical="center"/>
    </xf>
    <xf numFmtId="164" fontId="17" fillId="0" borderId="28" xfId="0" applyNumberFormat="1" applyFont="1" applyFill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17" fillId="0" borderId="14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Protection="1">
      <protection locked="0"/>
    </xf>
    <xf numFmtId="14" fontId="25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21" fillId="0" borderId="2" xfId="0" applyNumberFormat="1" applyFont="1" applyBorder="1" applyAlignment="1" applyProtection="1">
      <alignment horizontal="center" vertical="center"/>
      <protection locked="0"/>
    </xf>
    <xf numFmtId="164" fontId="21" fillId="0" borderId="3" xfId="0" applyNumberFormat="1" applyFont="1" applyBorder="1" applyAlignment="1" applyProtection="1">
      <alignment horizontal="center" vertical="center"/>
      <protection locked="0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3" fillId="3" borderId="5" xfId="0" applyFont="1" applyFill="1" applyBorder="1" applyAlignment="1">
      <alignment horizontal="center" vertical="center"/>
    </xf>
    <xf numFmtId="0" fontId="23" fillId="3" borderId="38" xfId="0" applyFont="1" applyFill="1" applyBorder="1" applyAlignment="1">
      <alignment horizontal="center" vertical="center"/>
    </xf>
    <xf numFmtId="0" fontId="23" fillId="3" borderId="39" xfId="0" applyFont="1" applyFill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19" fillId="0" borderId="14" xfId="0" applyFont="1" applyBorder="1" applyAlignment="1" applyProtection="1">
      <alignment horizontal="center" vertical="top" wrapText="1"/>
      <protection locked="0"/>
    </xf>
    <xf numFmtId="0" fontId="19" fillId="0" borderId="40" xfId="0" applyFont="1" applyBorder="1" applyAlignment="1" applyProtection="1">
      <alignment horizontal="center" vertical="top" wrapText="1"/>
      <protection locked="0"/>
    </xf>
    <xf numFmtId="0" fontId="19" fillId="0" borderId="41" xfId="0" applyFont="1" applyBorder="1" applyAlignment="1" applyProtection="1">
      <alignment horizontal="center" vertical="top" wrapText="1"/>
      <protection locked="0"/>
    </xf>
    <xf numFmtId="14" fontId="16" fillId="0" borderId="14" xfId="0" applyNumberFormat="1" applyFont="1" applyBorder="1" applyAlignment="1" applyProtection="1">
      <alignment horizontal="center" vertical="center"/>
      <protection locked="0"/>
    </xf>
    <xf numFmtId="14" fontId="16" fillId="0" borderId="40" xfId="0" applyNumberFormat="1" applyFont="1" applyBorder="1" applyAlignment="1" applyProtection="1">
      <alignment horizontal="center" vertical="center"/>
      <protection locked="0"/>
    </xf>
    <xf numFmtId="14" fontId="16" fillId="0" borderId="41" xfId="0" applyNumberFormat="1" applyFont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>
      <alignment horizontal="left" vertical="center" wrapText="1"/>
    </xf>
    <xf numFmtId="0" fontId="3" fillId="2" borderId="3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3" fillId="0" borderId="36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left" vertical="center" wrapText="1"/>
    </xf>
    <xf numFmtId="0" fontId="13" fillId="0" borderId="45" xfId="0" applyFont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textRotation="90"/>
    </xf>
    <xf numFmtId="0" fontId="7" fillId="0" borderId="33" xfId="0" applyFont="1" applyFill="1" applyBorder="1" applyAlignment="1">
      <alignment horizontal="center" vertical="center" textRotation="90"/>
    </xf>
    <xf numFmtId="0" fontId="7" fillId="0" borderId="45" xfId="0" applyFont="1" applyFill="1" applyBorder="1" applyAlignment="1">
      <alignment horizontal="center" vertical="center" textRotation="90"/>
    </xf>
    <xf numFmtId="0" fontId="27" fillId="0" borderId="18" xfId="0" applyFont="1" applyFill="1" applyBorder="1" applyAlignment="1">
      <alignment horizontal="center" vertical="center" textRotation="90"/>
    </xf>
    <xf numFmtId="0" fontId="27" fillId="0" borderId="45" xfId="0" applyFont="1" applyFill="1" applyBorder="1" applyAlignment="1">
      <alignment horizontal="center" vertical="center" textRotation="90"/>
    </xf>
    <xf numFmtId="0" fontId="26" fillId="0" borderId="48" xfId="0" applyFont="1" applyFill="1" applyBorder="1" applyAlignment="1">
      <alignment horizontal="center" vertical="center" wrapText="1"/>
    </xf>
    <xf numFmtId="0" fontId="26" fillId="0" borderId="49" xfId="0" applyFont="1" applyFill="1" applyBorder="1" applyAlignment="1">
      <alignment horizontal="center" vertical="center" wrapText="1"/>
    </xf>
    <xf numFmtId="0" fontId="26" fillId="0" borderId="5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textRotation="90"/>
    </xf>
    <xf numFmtId="0" fontId="0" fillId="0" borderId="33" xfId="0" applyFont="1" applyFill="1" applyBorder="1" applyAlignment="1">
      <alignment horizontal="center" vertical="center" textRotation="90"/>
    </xf>
    <xf numFmtId="0" fontId="0" fillId="0" borderId="45" xfId="0" applyFont="1" applyFill="1" applyBorder="1" applyAlignment="1">
      <alignment horizontal="center" vertical="center" textRotation="90"/>
    </xf>
    <xf numFmtId="0" fontId="0" fillId="0" borderId="37" xfId="0" applyFont="1" applyFill="1" applyBorder="1" applyAlignment="1">
      <alignment horizontal="center" vertical="center" textRotation="90"/>
    </xf>
    <xf numFmtId="0" fontId="3" fillId="2" borderId="42" xfId="0" applyFont="1" applyFill="1" applyBorder="1" applyAlignment="1">
      <alignment horizontal="left" vertical="center" wrapText="1"/>
    </xf>
    <xf numFmtId="0" fontId="3" fillId="2" borderId="43" xfId="0" applyFont="1" applyFill="1" applyBorder="1" applyAlignment="1">
      <alignment horizontal="left" vertical="center" wrapText="1"/>
    </xf>
    <xf numFmtId="0" fontId="3" fillId="2" borderId="44" xfId="0" applyFont="1" applyFill="1" applyBorder="1" applyAlignment="1">
      <alignment horizontal="left" vertical="center" wrapText="1"/>
    </xf>
    <xf numFmtId="0" fontId="13" fillId="0" borderId="35" xfId="0" applyFont="1" applyFill="1" applyBorder="1" applyAlignment="1">
      <alignment horizontal="left" vertical="center" wrapText="1"/>
    </xf>
  </cellXfs>
  <cellStyles count="6">
    <cellStyle name="Lien hypertexte" xfId="2" builtinId="8" hidden="1"/>
    <cellStyle name="Lien hypertexte" xfId="4" builtinId="8" hidden="1"/>
    <cellStyle name="Lien hypertexte visité" xfId="3" builtinId="9" hidden="1"/>
    <cellStyle name="Lien hypertexte visité" xfId="5" builtinId="9" hidden="1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47624</xdr:colOff>
      <xdr:row>19</xdr:row>
      <xdr:rowOff>115093</xdr:rowOff>
    </xdr:from>
    <xdr:to>
      <xdr:col>7</xdr:col>
      <xdr:colOff>222249</xdr:colOff>
      <xdr:row>19</xdr:row>
      <xdr:rowOff>317500</xdr:rowOff>
    </xdr:to>
    <xdr:sp macro="" textlink="">
      <xdr:nvSpPr>
        <xdr:cNvPr id="5" name="Flèche à angle droit 4">
          <a:extLst>
            <a:ext uri="{FF2B5EF4-FFF2-40B4-BE49-F238E27FC236}">
              <a16:creationId xmlns:a16="http://schemas.microsoft.com/office/drawing/2014/main" id="{0EC7BED7-6D41-4F8B-ACA1-4EEB3389D4F3}"/>
            </a:ext>
          </a:extLst>
        </xdr:cNvPr>
        <xdr:cNvSpPr/>
      </xdr:nvSpPr>
      <xdr:spPr>
        <a:xfrm>
          <a:off x="10420349" y="6115843"/>
          <a:ext cx="174625" cy="202407"/>
        </a:xfrm>
        <a:prstGeom prst="bentUp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2"/>
  <sheetViews>
    <sheetView tabSelected="1" zoomScale="90" zoomScaleNormal="90" zoomScaleSheetLayoutView="85" zoomScalePageLayoutView="90" workbookViewId="0">
      <selection activeCell="B2" sqref="B2"/>
    </sheetView>
  </sheetViews>
  <sheetFormatPr baseColWidth="10" defaultColWidth="11.5" defaultRowHeight="15" x14ac:dyDescent="0.2"/>
  <cols>
    <col min="1" max="1" width="52.5" style="29" customWidth="1"/>
    <col min="2" max="2" width="74.5" style="49" customWidth="1"/>
    <col min="3" max="3" width="12" style="2" customWidth="1"/>
    <col min="4" max="7" width="4.1640625" style="2" customWidth="1"/>
    <col min="8" max="8" width="4.1640625" style="41" customWidth="1"/>
    <col min="9" max="9" width="6.33203125" style="2" customWidth="1"/>
    <col min="10" max="10" width="9.83203125" style="2" customWidth="1"/>
    <col min="11" max="11" width="3" style="3" hidden="1" customWidth="1"/>
    <col min="12" max="12" width="7.1640625" style="3" hidden="1" customWidth="1"/>
    <col min="13" max="13" width="10.83203125" style="2" customWidth="1"/>
    <col min="14" max="14" width="1.6640625" style="2" customWidth="1"/>
    <col min="15" max="15" width="0.1640625" style="3" customWidth="1"/>
    <col min="16" max="16" width="65.5" style="2" customWidth="1"/>
    <col min="17" max="16384" width="11.5" style="2"/>
  </cols>
  <sheetData>
    <row r="1" spans="1:16" ht="69" customHeight="1" thickTop="1" thickBot="1" x14ac:dyDescent="0.25">
      <c r="A1" s="1" t="s">
        <v>18</v>
      </c>
      <c r="B1" s="79" t="s">
        <v>39</v>
      </c>
      <c r="C1" s="114" t="s">
        <v>33</v>
      </c>
      <c r="D1" s="115"/>
      <c r="E1" s="115"/>
      <c r="F1" s="115"/>
      <c r="G1" s="115"/>
      <c r="H1" s="129" t="s">
        <v>36</v>
      </c>
      <c r="I1" s="130"/>
      <c r="J1" s="130"/>
      <c r="K1" s="130"/>
      <c r="L1" s="130"/>
      <c r="M1" s="130"/>
      <c r="N1" s="130"/>
      <c r="O1" s="130"/>
      <c r="P1" s="131"/>
    </row>
    <row r="2" spans="1:16" s="7" customFormat="1" ht="147" customHeight="1" thickBot="1" x14ac:dyDescent="0.25">
      <c r="A2" s="51" t="s">
        <v>35</v>
      </c>
      <c r="B2" s="56" t="s">
        <v>1</v>
      </c>
      <c r="C2" s="4" t="s">
        <v>0</v>
      </c>
      <c r="D2" s="4">
        <v>0</v>
      </c>
      <c r="E2" s="4">
        <v>1</v>
      </c>
      <c r="F2" s="4">
        <v>2</v>
      </c>
      <c r="G2" s="5">
        <v>3</v>
      </c>
      <c r="H2" s="6"/>
      <c r="J2" s="52" t="s">
        <v>9</v>
      </c>
      <c r="K2" s="8"/>
      <c r="L2" s="8"/>
      <c r="M2" s="52" t="s">
        <v>10</v>
      </c>
      <c r="O2" s="8"/>
      <c r="P2" s="52" t="s">
        <v>14</v>
      </c>
    </row>
    <row r="3" spans="1:16" ht="25" customHeight="1" thickBot="1" x14ac:dyDescent="0.25">
      <c r="A3" s="116"/>
      <c r="B3" s="117"/>
      <c r="C3" s="117"/>
      <c r="D3" s="117"/>
      <c r="E3" s="117"/>
      <c r="F3" s="117"/>
      <c r="G3" s="118"/>
      <c r="H3" s="9"/>
      <c r="I3" s="15">
        <v>0.2</v>
      </c>
      <c r="J3" s="10">
        <f>SUM(J4:J6)</f>
        <v>0</v>
      </c>
      <c r="M3" s="16"/>
      <c r="P3" s="17" t="s">
        <v>2</v>
      </c>
    </row>
    <row r="4" spans="1:16" ht="25" customHeight="1" x14ac:dyDescent="0.2">
      <c r="A4" s="119" t="s">
        <v>19</v>
      </c>
      <c r="B4" s="53" t="s">
        <v>15</v>
      </c>
      <c r="C4" s="132" t="s">
        <v>34</v>
      </c>
      <c r="D4" s="58"/>
      <c r="E4" s="59"/>
      <c r="F4" s="60"/>
      <c r="G4" s="61"/>
      <c r="H4" s="11" t="str">
        <f>(IF(K4="","◄",""))</f>
        <v>◄</v>
      </c>
      <c r="I4" s="50">
        <v>0.2</v>
      </c>
      <c r="J4" s="12">
        <f>(IF(E4&lt;&gt;"",1/3,0)+IF(F4&lt;&gt;"",2/3,0)+IF(G4&lt;&gt;"",1,0))*M4*I$3*20</f>
        <v>0</v>
      </c>
      <c r="K4" s="3" t="str">
        <f>IF(COUNTBLANK(D4:G4)=3,1,"")</f>
        <v/>
      </c>
      <c r="L4" s="20">
        <f>I4</f>
        <v>0.2</v>
      </c>
      <c r="M4" s="13">
        <f>L4</f>
        <v>0.2</v>
      </c>
      <c r="O4" s="3" t="e">
        <f>IF(D4&lt;&gt;"",0.02,(J4/(M4*#REF!*20)))</f>
        <v>#REF!</v>
      </c>
      <c r="P4" s="72"/>
    </row>
    <row r="5" spans="1:16" ht="25" customHeight="1" x14ac:dyDescent="0.2">
      <c r="A5" s="119"/>
      <c r="B5" s="53" t="s">
        <v>16</v>
      </c>
      <c r="C5" s="133"/>
      <c r="D5" s="58"/>
      <c r="E5" s="58"/>
      <c r="F5" s="59"/>
      <c r="G5" s="61"/>
      <c r="H5" s="11" t="str">
        <f t="shared" ref="H5:H6" si="0">(IF(K5="","◄",""))</f>
        <v>◄</v>
      </c>
      <c r="I5" s="14">
        <v>0.3</v>
      </c>
      <c r="J5" s="12">
        <f>(IF(E5&lt;&gt;"",1/3,0)+IF(F5&lt;&gt;"",2/3,0)+IF(G5&lt;&gt;"",1,0))*M5*I$3*20</f>
        <v>0</v>
      </c>
      <c r="K5" s="3" t="str">
        <f>IF(COUNTBLANK(D5:G5)=3,1,"")</f>
        <v/>
      </c>
      <c r="L5" s="20">
        <f t="shared" ref="L5:L6" si="1">I5</f>
        <v>0.3</v>
      </c>
      <c r="M5" s="13">
        <f t="shared" ref="M5:M6" si="2">L5</f>
        <v>0.3</v>
      </c>
      <c r="O5" s="3" t="e">
        <f>IF(D5&lt;&gt;"",0.02,(J5/(M5*#REF!*20)))</f>
        <v>#REF!</v>
      </c>
      <c r="P5" s="73"/>
    </row>
    <row r="6" spans="1:16" ht="25" customHeight="1" thickBot="1" x14ac:dyDescent="0.25">
      <c r="A6" s="119"/>
      <c r="B6" s="53" t="s">
        <v>17</v>
      </c>
      <c r="C6" s="134"/>
      <c r="D6" s="58"/>
      <c r="E6" s="59"/>
      <c r="F6" s="60"/>
      <c r="G6" s="61"/>
      <c r="H6" s="11" t="str">
        <f t="shared" si="0"/>
        <v>◄</v>
      </c>
      <c r="I6" s="14">
        <v>0.5</v>
      </c>
      <c r="J6" s="12">
        <f>(IF(E6&lt;&gt;"",1/3,0)+IF(F6&lt;&gt;"",2/3,0)+IF(G6&lt;&gt;"",1,0))*M6*I$3*20</f>
        <v>0</v>
      </c>
      <c r="K6" s="3" t="str">
        <f>IF(COUNTBLANK(D6:G6)=3,1,"")</f>
        <v/>
      </c>
      <c r="L6" s="20">
        <f t="shared" si="1"/>
        <v>0.5</v>
      </c>
      <c r="M6" s="13">
        <f t="shared" si="2"/>
        <v>0.5</v>
      </c>
      <c r="O6" s="3" t="e">
        <f>IF(D6&lt;&gt;"",0.02,(J6/(M6*#REF!*20)))</f>
        <v>#REF!</v>
      </c>
      <c r="P6" s="73"/>
    </row>
    <row r="7" spans="1:16" ht="25" customHeight="1" thickBot="1" x14ac:dyDescent="0.25">
      <c r="A7" s="120" t="s">
        <v>29</v>
      </c>
      <c r="B7" s="109"/>
      <c r="C7" s="109"/>
      <c r="D7" s="109"/>
      <c r="E7" s="109"/>
      <c r="F7" s="109"/>
      <c r="G7" s="110"/>
      <c r="H7" s="9"/>
      <c r="I7" s="15">
        <v>0.3</v>
      </c>
      <c r="J7" s="10">
        <f>SUM(J8:J11)</f>
        <v>0</v>
      </c>
      <c r="M7" s="16"/>
      <c r="P7" s="74" t="s">
        <v>2</v>
      </c>
    </row>
    <row r="8" spans="1:16" ht="25" customHeight="1" x14ac:dyDescent="0.2">
      <c r="A8" s="121" t="s">
        <v>20</v>
      </c>
      <c r="B8" s="54" t="s">
        <v>28</v>
      </c>
      <c r="C8" s="132" t="s">
        <v>34</v>
      </c>
      <c r="D8" s="58"/>
      <c r="E8" s="59"/>
      <c r="F8" s="59"/>
      <c r="G8" s="61"/>
      <c r="H8" s="11" t="str">
        <f>(IF(K8="","◄",""))</f>
        <v>◄</v>
      </c>
      <c r="I8" s="18">
        <v>0.4</v>
      </c>
      <c r="J8" s="12">
        <f>(IF(E8&lt;&gt;"",1/3,0)+IF(F8&lt;&gt;"",2/3,0)+IF(G8&lt;&gt;"",1,0))*M8*I$7*20</f>
        <v>0</v>
      </c>
      <c r="K8" s="3" t="str">
        <f t="shared" ref="K8:K10" si="3">IF(COUNTBLANK(D8:G8)=3,1,"")</f>
        <v/>
      </c>
      <c r="L8" s="3">
        <f>IF(C$11="",I8,I8/(SUM(I$8:I$10)))</f>
        <v>0.4</v>
      </c>
      <c r="M8" s="21">
        <f>L8/SUM(L$8:L$11)</f>
        <v>0.40000000000000008</v>
      </c>
      <c r="O8" s="3" t="str">
        <f>IF(C8="",IF(D8&lt;&gt;"",0.02,(J8/(M8*I$7*20))),"")</f>
        <v/>
      </c>
      <c r="P8" s="75"/>
    </row>
    <row r="9" spans="1:16" ht="25" customHeight="1" x14ac:dyDescent="0.2">
      <c r="A9" s="122"/>
      <c r="B9" s="54" t="s">
        <v>37</v>
      </c>
      <c r="C9" s="133"/>
      <c r="D9" s="58"/>
      <c r="E9" s="59"/>
      <c r="F9" s="59"/>
      <c r="G9" s="61"/>
      <c r="H9" s="11" t="str">
        <f t="shared" ref="H9:H16" si="4">(IF(K9="","◄",""))</f>
        <v>◄</v>
      </c>
      <c r="I9" s="18">
        <v>0.3</v>
      </c>
      <c r="J9" s="12">
        <f t="shared" ref="J9:J11" si="5">(IF(E9&lt;&gt;"",1/3,0)+IF(F9&lt;&gt;"",2/3,0)+IF(G9&lt;&gt;"",1,0))*M9*I$7*20</f>
        <v>0</v>
      </c>
      <c r="K9" s="3" t="str">
        <f t="shared" si="3"/>
        <v/>
      </c>
      <c r="L9" s="3">
        <f t="shared" ref="L9:L10" si="6">IF(C$11="",I9,I9/(SUM(I$8:I$10)))</f>
        <v>0.3</v>
      </c>
      <c r="M9" s="21">
        <f t="shared" ref="M9" si="7">L9/SUM(L$8:L$11)</f>
        <v>0.30000000000000004</v>
      </c>
      <c r="O9" s="3">
        <f>IF(C9="",IF(D9&lt;&gt;"",0.02,(J9/(M9*I$7*20))),"")</f>
        <v>0</v>
      </c>
      <c r="P9" s="76"/>
    </row>
    <row r="10" spans="1:16" ht="25" customHeight="1" x14ac:dyDescent="0.2">
      <c r="A10" s="122"/>
      <c r="B10" s="54" t="s">
        <v>31</v>
      </c>
      <c r="C10" s="135"/>
      <c r="D10" s="58"/>
      <c r="E10" s="59"/>
      <c r="F10" s="60"/>
      <c r="G10" s="61"/>
      <c r="H10" s="11" t="str">
        <f t="shared" si="4"/>
        <v>◄</v>
      </c>
      <c r="I10" s="18">
        <v>0.2</v>
      </c>
      <c r="J10" s="12">
        <f t="shared" si="5"/>
        <v>0</v>
      </c>
      <c r="K10" s="3" t="str">
        <f t="shared" si="3"/>
        <v/>
      </c>
      <c r="L10" s="3">
        <f t="shared" si="6"/>
        <v>0.2</v>
      </c>
      <c r="M10" s="21">
        <f>L10/SUM(L$8:L$11)</f>
        <v>0.20000000000000004</v>
      </c>
      <c r="O10" s="3">
        <f>IF(D10&lt;&gt;"",0.02,(J10/(M10*I$7*20)))</f>
        <v>0</v>
      </c>
      <c r="P10" s="76"/>
    </row>
    <row r="11" spans="1:16" ht="25" customHeight="1" thickBot="1" x14ac:dyDescent="0.25">
      <c r="A11" s="123"/>
      <c r="B11" s="55" t="s">
        <v>32</v>
      </c>
      <c r="C11" s="65"/>
      <c r="D11" s="62"/>
      <c r="E11" s="62"/>
      <c r="F11" s="63"/>
      <c r="G11" s="64"/>
      <c r="H11" s="11" t="str">
        <f>(IF(K11="","◄",""))</f>
        <v>◄</v>
      </c>
      <c r="I11" s="18">
        <v>0.1</v>
      </c>
      <c r="J11" s="12">
        <f t="shared" si="5"/>
        <v>0</v>
      </c>
      <c r="K11" s="19" t="str">
        <f t="shared" ref="K11" si="8">IF(C11="",IF(COUNTBLANK(D11:G11)=3,1,""),1)</f>
        <v/>
      </c>
      <c r="L11" s="19">
        <f>IF(C$11="",I11,0)</f>
        <v>0.1</v>
      </c>
      <c r="M11" s="13">
        <f>L11</f>
        <v>0.1</v>
      </c>
      <c r="O11" s="3">
        <f>IF(D11&lt;&gt;"",0.02,(J11/(M11*I$7*20)))</f>
        <v>0</v>
      </c>
      <c r="P11" s="76"/>
    </row>
    <row r="12" spans="1:16" ht="25" customHeight="1" thickBot="1" x14ac:dyDescent="0.25">
      <c r="A12" s="136" t="s">
        <v>30</v>
      </c>
      <c r="B12" s="137"/>
      <c r="C12" s="137"/>
      <c r="D12" s="137"/>
      <c r="E12" s="137"/>
      <c r="F12" s="137"/>
      <c r="G12" s="138"/>
      <c r="H12" s="9"/>
      <c r="I12" s="15">
        <v>0.3</v>
      </c>
      <c r="J12" s="10">
        <f>SUM(J13:J16)</f>
        <v>0</v>
      </c>
      <c r="P12" s="77" t="s">
        <v>2</v>
      </c>
    </row>
    <row r="13" spans="1:16" ht="25" customHeight="1" x14ac:dyDescent="0.2">
      <c r="A13" s="111" t="s">
        <v>21</v>
      </c>
      <c r="B13" s="53" t="s">
        <v>22</v>
      </c>
      <c r="C13" s="124" t="s">
        <v>34</v>
      </c>
      <c r="D13" s="58"/>
      <c r="E13" s="59"/>
      <c r="F13" s="60"/>
      <c r="G13" s="61"/>
      <c r="H13" s="11" t="str">
        <f t="shared" si="4"/>
        <v>◄</v>
      </c>
      <c r="I13" s="18">
        <v>0.25</v>
      </c>
      <c r="J13" s="12">
        <f>(IF(E13&lt;&gt;"",1/3,0)+IF(F13&lt;&gt;"",2/3,0)+IF(G13&lt;&gt;"",1,0))*M13*I$12*20</f>
        <v>0</v>
      </c>
      <c r="K13" s="3" t="str">
        <f t="shared" ref="K13:K19" si="9">IF(COUNTBLANK(D13:G13)=3,1,"")</f>
        <v/>
      </c>
      <c r="L13" s="3">
        <f t="shared" ref="L13:L19" si="10">I13</f>
        <v>0.25</v>
      </c>
      <c r="M13" s="21">
        <f>L13</f>
        <v>0.25</v>
      </c>
      <c r="O13" s="3">
        <f>IF(D13&lt;&gt;"",0.02,(J13/(M13*I$12*20)))</f>
        <v>0</v>
      </c>
      <c r="P13" s="73"/>
    </row>
    <row r="14" spans="1:16" ht="25" customHeight="1" x14ac:dyDescent="0.2">
      <c r="A14" s="139"/>
      <c r="B14" s="53" t="s">
        <v>23</v>
      </c>
      <c r="C14" s="125"/>
      <c r="D14" s="58"/>
      <c r="E14" s="60"/>
      <c r="F14" s="59"/>
      <c r="G14" s="61"/>
      <c r="H14" s="11" t="str">
        <f t="shared" si="4"/>
        <v>◄</v>
      </c>
      <c r="I14" s="18">
        <v>0.2</v>
      </c>
      <c r="J14" s="12">
        <f t="shared" ref="J14:J16" si="11">(IF(E14&lt;&gt;"",1/3,0)+IF(F14&lt;&gt;"",2/3,0)+IF(G14&lt;&gt;"",1,0))*M14*I$12*20</f>
        <v>0</v>
      </c>
      <c r="K14" s="3" t="str">
        <f t="shared" si="9"/>
        <v/>
      </c>
      <c r="L14" s="3">
        <f t="shared" si="10"/>
        <v>0.2</v>
      </c>
      <c r="M14" s="21">
        <f t="shared" ref="M14:M16" si="12">L14</f>
        <v>0.2</v>
      </c>
      <c r="O14" s="3">
        <f>IF(D14&lt;&gt;"",0.02,(J14/(M14*I$12*20)))</f>
        <v>0</v>
      </c>
      <c r="P14" s="73"/>
    </row>
    <row r="15" spans="1:16" ht="25" customHeight="1" x14ac:dyDescent="0.2">
      <c r="A15" s="139"/>
      <c r="B15" s="53" t="s">
        <v>24</v>
      </c>
      <c r="C15" s="125"/>
      <c r="D15" s="60"/>
      <c r="E15" s="58"/>
      <c r="F15" s="59"/>
      <c r="G15" s="61"/>
      <c r="H15" s="11" t="str">
        <f t="shared" si="4"/>
        <v>◄</v>
      </c>
      <c r="I15" s="18">
        <v>0.3</v>
      </c>
      <c r="J15" s="12">
        <f t="shared" si="11"/>
        <v>0</v>
      </c>
      <c r="K15" s="3" t="str">
        <f t="shared" si="9"/>
        <v/>
      </c>
      <c r="L15" s="3">
        <f t="shared" si="10"/>
        <v>0.3</v>
      </c>
      <c r="M15" s="21">
        <f t="shared" si="12"/>
        <v>0.3</v>
      </c>
      <c r="O15" s="3">
        <f>IF(D15&lt;&gt;"",0.02,(J15/(M15*I$12*20)))</f>
        <v>0</v>
      </c>
      <c r="P15" s="73"/>
    </row>
    <row r="16" spans="1:16" ht="25" customHeight="1" thickBot="1" x14ac:dyDescent="0.25">
      <c r="A16" s="112"/>
      <c r="B16" s="57" t="s">
        <v>38</v>
      </c>
      <c r="C16" s="126"/>
      <c r="D16" s="66"/>
      <c r="E16" s="67"/>
      <c r="F16" s="68"/>
      <c r="G16" s="69"/>
      <c r="H16" s="11" t="str">
        <f t="shared" si="4"/>
        <v>◄</v>
      </c>
      <c r="I16" s="22">
        <v>0.25</v>
      </c>
      <c r="J16" s="12">
        <f t="shared" si="11"/>
        <v>0</v>
      </c>
      <c r="K16" s="19" t="str">
        <f t="shared" si="9"/>
        <v/>
      </c>
      <c r="L16" s="19">
        <f t="shared" si="10"/>
        <v>0.25</v>
      </c>
      <c r="M16" s="23">
        <f t="shared" si="12"/>
        <v>0.25</v>
      </c>
      <c r="O16" s="3">
        <f>IF(C16="",IF(D16&lt;&gt;"",0.02,(J16/(M16*I$12*20))),"")</f>
        <v>0</v>
      </c>
      <c r="P16" s="78"/>
    </row>
    <row r="17" spans="1:16" ht="25" customHeight="1" thickBot="1" x14ac:dyDescent="0.25">
      <c r="A17" s="107" t="s">
        <v>27</v>
      </c>
      <c r="B17" s="108"/>
      <c r="C17" s="109"/>
      <c r="D17" s="109"/>
      <c r="E17" s="109"/>
      <c r="F17" s="109"/>
      <c r="G17" s="110"/>
      <c r="H17" s="9"/>
      <c r="I17" s="15">
        <v>0.2</v>
      </c>
      <c r="J17" s="24">
        <f>SUM(J18:J19)</f>
        <v>0</v>
      </c>
      <c r="P17" s="77" t="s">
        <v>2</v>
      </c>
    </row>
    <row r="18" spans="1:16" ht="25" customHeight="1" x14ac:dyDescent="0.2">
      <c r="A18" s="111" t="s">
        <v>25</v>
      </c>
      <c r="B18" s="53" t="s">
        <v>26</v>
      </c>
      <c r="C18" s="127" t="s">
        <v>34</v>
      </c>
      <c r="D18" s="58"/>
      <c r="E18" s="58"/>
      <c r="F18" s="58"/>
      <c r="G18" s="61"/>
      <c r="H18" s="11" t="str">
        <f t="shared" ref="H18:H19" si="13">(IF(K18="","◄",""))</f>
        <v>◄</v>
      </c>
      <c r="I18" s="18">
        <v>0.5</v>
      </c>
      <c r="J18" s="12">
        <f>(IF(E18&lt;&gt;"",1/3,0)+IF(F18&lt;&gt;"",2/3,0)+IF(G18&lt;&gt;"",1,0))*M18*I$17*20</f>
        <v>0</v>
      </c>
      <c r="K18" s="3" t="str">
        <f t="shared" si="9"/>
        <v/>
      </c>
      <c r="L18" s="3">
        <f t="shared" si="10"/>
        <v>0.5</v>
      </c>
      <c r="M18" s="21">
        <v>0.5</v>
      </c>
      <c r="O18" s="3">
        <f>IF(D18&lt;&gt;"",0.02,(J18/(M18*I$12*20)))</f>
        <v>0</v>
      </c>
      <c r="P18" s="73"/>
    </row>
    <row r="19" spans="1:16" ht="25" customHeight="1" thickBot="1" x14ac:dyDescent="0.25">
      <c r="A19" s="112"/>
      <c r="B19" s="57" t="s">
        <v>38</v>
      </c>
      <c r="C19" s="128"/>
      <c r="D19" s="70"/>
      <c r="E19" s="70"/>
      <c r="F19" s="70"/>
      <c r="G19" s="64"/>
      <c r="H19" s="25" t="str">
        <f t="shared" si="13"/>
        <v>◄</v>
      </c>
      <c r="I19" s="26">
        <v>0.5</v>
      </c>
      <c r="J19" s="12">
        <f>(IF(E19&lt;&gt;"",1/3,0)+IF(F19&lt;&gt;"",2/3,0)+IF(G19&lt;&gt;"",1,0))*M19*I$17*20</f>
        <v>0</v>
      </c>
      <c r="K19" s="27" t="str">
        <f t="shared" si="9"/>
        <v/>
      </c>
      <c r="L19" s="27">
        <f t="shared" si="10"/>
        <v>0.5</v>
      </c>
      <c r="M19" s="28">
        <v>0.5</v>
      </c>
      <c r="O19" s="3">
        <f>IF(C19="",IF(D19&lt;&gt;"",0.02,(J19/(M19*I$12*20))),"")</f>
        <v>0</v>
      </c>
      <c r="P19" s="78"/>
    </row>
    <row r="20" spans="1:16" ht="37.5" customHeight="1" x14ac:dyDescent="0.2">
      <c r="B20" s="113" t="s">
        <v>13</v>
      </c>
      <c r="C20" s="113"/>
      <c r="D20" s="113"/>
      <c r="E20" s="113"/>
      <c r="F20" s="113"/>
      <c r="G20" s="113"/>
      <c r="H20" s="30"/>
      <c r="I20" s="30"/>
    </row>
    <row r="21" spans="1:16" ht="16" thickBot="1" x14ac:dyDescent="0.25">
      <c r="A21" s="31"/>
      <c r="B21" s="32"/>
      <c r="C21" s="33" t="s">
        <v>11</v>
      </c>
      <c r="D21" s="34"/>
      <c r="E21" s="80">
        <f>J3+J7+J12+J17</f>
        <v>0</v>
      </c>
      <c r="F21" s="81"/>
      <c r="G21" s="82" t="s">
        <v>3</v>
      </c>
      <c r="H21" s="82"/>
      <c r="I21" s="83"/>
    </row>
    <row r="22" spans="1:16" ht="22" thickBot="1" x14ac:dyDescent="0.25">
      <c r="A22" s="31"/>
      <c r="B22" s="32"/>
      <c r="C22" s="35" t="s">
        <v>12</v>
      </c>
      <c r="D22" s="34"/>
      <c r="E22" s="90"/>
      <c r="F22" s="91"/>
      <c r="G22" s="92" t="s">
        <v>4</v>
      </c>
      <c r="H22" s="92"/>
      <c r="I22" s="93"/>
    </row>
    <row r="23" spans="1:16" ht="16" thickBot="1" x14ac:dyDescent="0.25">
      <c r="A23" s="94"/>
      <c r="B23" s="94"/>
      <c r="C23" s="94"/>
      <c r="D23" s="94"/>
      <c r="E23" s="94"/>
      <c r="F23" s="94"/>
      <c r="G23" s="94"/>
      <c r="H23" s="94"/>
      <c r="I23" s="94"/>
    </row>
    <row r="24" spans="1:16" ht="21.75" customHeight="1" x14ac:dyDescent="0.2">
      <c r="A24" s="95" t="s">
        <v>5</v>
      </c>
      <c r="B24" s="96"/>
      <c r="C24" s="97"/>
      <c r="D24" s="36"/>
      <c r="E24" s="98" t="s">
        <v>8</v>
      </c>
      <c r="F24" s="99"/>
      <c r="G24" s="99"/>
      <c r="H24" s="99"/>
      <c r="I24" s="100"/>
    </row>
    <row r="25" spans="1:16" ht="40.5" customHeight="1" thickBot="1" x14ac:dyDescent="0.25">
      <c r="A25" s="101"/>
      <c r="B25" s="102"/>
      <c r="C25" s="103"/>
      <c r="D25" s="36"/>
      <c r="E25" s="104"/>
      <c r="F25" s="105"/>
      <c r="G25" s="105"/>
      <c r="H25" s="105"/>
      <c r="I25" s="106"/>
    </row>
    <row r="26" spans="1:16" ht="16" thickBot="1" x14ac:dyDescent="0.25">
      <c r="A26" s="37"/>
      <c r="B26" s="36"/>
      <c r="C26" s="36"/>
      <c r="D26" s="38"/>
      <c r="E26" s="38"/>
      <c r="F26" s="38"/>
      <c r="G26" s="38"/>
      <c r="H26" s="38"/>
      <c r="I26" s="38"/>
    </row>
    <row r="27" spans="1:16" ht="22.5" customHeight="1" x14ac:dyDescent="0.2">
      <c r="A27" s="84" t="s">
        <v>6</v>
      </c>
      <c r="B27" s="85"/>
      <c r="C27" s="39" t="s">
        <v>7</v>
      </c>
      <c r="D27" s="40"/>
    </row>
    <row r="28" spans="1:16" x14ac:dyDescent="0.2">
      <c r="A28" s="42"/>
      <c r="B28" s="71"/>
      <c r="C28" s="43"/>
      <c r="D28" s="44"/>
    </row>
    <row r="29" spans="1:16" x14ac:dyDescent="0.2">
      <c r="A29" s="42"/>
      <c r="B29" s="71"/>
      <c r="C29" s="43"/>
      <c r="D29" s="44"/>
      <c r="E29" s="45"/>
      <c r="F29" s="45"/>
      <c r="G29" s="45"/>
      <c r="H29" s="45"/>
      <c r="I29" s="45"/>
    </row>
    <row r="30" spans="1:16" x14ac:dyDescent="0.2">
      <c r="A30" s="46"/>
      <c r="B30" s="47"/>
      <c r="C30" s="43"/>
      <c r="D30" s="44"/>
      <c r="E30" s="45"/>
      <c r="F30" s="45"/>
      <c r="G30" s="45"/>
      <c r="H30" s="45"/>
      <c r="I30" s="45"/>
    </row>
    <row r="31" spans="1:16" x14ac:dyDescent="0.2">
      <c r="A31" s="42"/>
      <c r="B31" s="71"/>
      <c r="C31" s="43"/>
      <c r="D31" s="44"/>
      <c r="E31" s="45"/>
      <c r="F31" s="45"/>
      <c r="G31" s="45"/>
      <c r="H31" s="45"/>
      <c r="I31" s="45"/>
    </row>
    <row r="32" spans="1:16" ht="16" thickBot="1" x14ac:dyDescent="0.25">
      <c r="A32" s="86"/>
      <c r="B32" s="87"/>
      <c r="C32" s="48"/>
      <c r="D32" s="44"/>
      <c r="E32" s="88"/>
      <c r="F32" s="89"/>
      <c r="G32" s="89"/>
      <c r="H32" s="89"/>
      <c r="I32" s="89"/>
    </row>
  </sheetData>
  <sheetProtection algorithmName="SHA-512" hashValue="4HaD0DfxEbwtamtWhiN4H5VX9RjjL2GMb456T7PL61rfT6n75z2DGqPqu4CPmlNH5/dn+gYpiCJsFVHyFUhaaQ==" saltValue="4ajPNTGc7XZqdLJgDzIQ+Q==" spinCount="100000" sheet="1" objects="1" scenarios="1"/>
  <mergeCells count="27">
    <mergeCell ref="H1:P1"/>
    <mergeCell ref="C4:C6"/>
    <mergeCell ref="C8:C10"/>
    <mergeCell ref="A12:G12"/>
    <mergeCell ref="A13:A16"/>
    <mergeCell ref="A17:G17"/>
    <mergeCell ref="A18:A19"/>
    <mergeCell ref="B20:G20"/>
    <mergeCell ref="C1:G1"/>
    <mergeCell ref="A3:G3"/>
    <mergeCell ref="A4:A6"/>
    <mergeCell ref="A7:G7"/>
    <mergeCell ref="A8:A11"/>
    <mergeCell ref="C13:C16"/>
    <mergeCell ref="C18:C19"/>
    <mergeCell ref="E21:F21"/>
    <mergeCell ref="G21:I21"/>
    <mergeCell ref="A27:B27"/>
    <mergeCell ref="A32:B32"/>
    <mergeCell ref="E32:I32"/>
    <mergeCell ref="E22:F22"/>
    <mergeCell ref="G22:I22"/>
    <mergeCell ref="A23:I23"/>
    <mergeCell ref="A24:C24"/>
    <mergeCell ref="E24:I24"/>
    <mergeCell ref="A25:C25"/>
    <mergeCell ref="E25:I25"/>
  </mergeCells>
  <pageMargins left="0.25" right="0.25" top="0.75" bottom="0.75" header="0.3" footer="0.3"/>
  <pageSetup paperSize="8" scale="55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Grille U62</vt:lpstr>
      <vt:lpstr>'Grille U62'!Zone_d_impression</vt:lpstr>
    </vt:vector>
  </TitlesOfParts>
  <Company>ACADEMIE DE MONTPELLIER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Carole FABRE</cp:lastModifiedBy>
  <cp:lastPrinted>2016-10-14T11:11:57Z</cp:lastPrinted>
  <dcterms:created xsi:type="dcterms:W3CDTF">2015-01-07T17:35:44Z</dcterms:created>
  <dcterms:modified xsi:type="dcterms:W3CDTF">2021-01-11T14:26:16Z</dcterms:modified>
</cp:coreProperties>
</file>