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 defaultThemeVersion="124226"/>
  <bookViews>
    <workbookView xWindow="-15" yWindow="-15" windowWidth="19230" windowHeight="11760" activeTab="2"/>
  </bookViews>
  <sheets>
    <sheet name="Accueil" sheetId="9" r:id="rId1"/>
    <sheet name="Classe" sheetId="10" r:id="rId2"/>
    <sheet name="Saisie" sheetId="12" r:id="rId3"/>
    <sheet name="Analyse" sheetId="13" r:id="rId4"/>
    <sheet name="Feuil1" sheetId="5" r:id="rId5"/>
    <sheet name="listes" sheetId="3" state="hidden" r:id="rId6"/>
  </sheets>
  <definedNames>
    <definedName name="valeur">listes!$B$4:$B$7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C15"/>
  <c r="D21" i="13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T43" i="12"/>
  <c r="AT44"/>
  <c r="AT45"/>
  <c r="AS43"/>
  <c r="AS44"/>
  <c r="AS45"/>
  <c r="AR43"/>
  <c r="AR44"/>
  <c r="AR45"/>
  <c r="AQ43"/>
  <c r="AQ44"/>
  <c r="AQ45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S31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D16" i="5"/>
  <c r="E19" i="13" s="1"/>
  <c r="E16" i="5"/>
  <c r="F19" i="13" s="1"/>
  <c r="F16" i="5"/>
  <c r="G19" i="13" s="1"/>
  <c r="G16" i="5"/>
  <c r="H19" i="13" s="1"/>
  <c r="H16" i="5"/>
  <c r="I19" i="13" s="1"/>
  <c r="I16" i="5"/>
  <c r="J19" i="13" s="1"/>
  <c r="J16" i="5"/>
  <c r="K19" i="13" s="1"/>
  <c r="K16" i="5"/>
  <c r="L19" i="13" s="1"/>
  <c r="L16" i="5"/>
  <c r="M19" i="13" s="1"/>
  <c r="M16" i="5"/>
  <c r="N19" i="13" s="1"/>
  <c r="N16" i="5"/>
  <c r="O19" i="13" s="1"/>
  <c r="O16" i="5"/>
  <c r="P19" i="13" s="1"/>
  <c r="P16" i="5"/>
  <c r="Q19" i="13" s="1"/>
  <c r="Q16" i="5"/>
  <c r="R19" i="13" s="1"/>
  <c r="R16" i="5"/>
  <c r="S19" i="13" s="1"/>
  <c r="S16" i="5"/>
  <c r="T19" i="13" s="1"/>
  <c r="T16" i="5"/>
  <c r="U19" i="13" s="1"/>
  <c r="U16" i="5"/>
  <c r="V19" i="13" s="1"/>
  <c r="V16" i="5"/>
  <c r="W19" i="13" s="1"/>
  <c r="W16" i="5"/>
  <c r="X19" i="13" s="1"/>
  <c r="X16" i="5"/>
  <c r="Y19" i="13" s="1"/>
  <c r="Y16" i="5"/>
  <c r="Z19" i="13" s="1"/>
  <c r="Z16" i="5"/>
  <c r="AA19" i="13" s="1"/>
  <c r="AA16" i="5"/>
  <c r="AB19" i="13" s="1"/>
  <c r="AB16" i="5"/>
  <c r="AC19" i="13" s="1"/>
  <c r="AC16" i="5"/>
  <c r="AD19" i="13" s="1"/>
  <c r="AD16" i="5"/>
  <c r="AE19" i="13" s="1"/>
  <c r="AE16" i="5"/>
  <c r="AF19" i="13" s="1"/>
  <c r="AF16" i="5"/>
  <c r="AG19" i="13" s="1"/>
  <c r="AG16" i="5"/>
  <c r="AH19" i="13" s="1"/>
  <c r="AH16" i="5"/>
  <c r="AI19" i="13" s="1"/>
  <c r="AI16" i="5"/>
  <c r="AJ19" i="13" s="1"/>
  <c r="AJ16" i="5"/>
  <c r="AK19" i="13" s="1"/>
  <c r="AK16" i="5"/>
  <c r="AL19" i="13" s="1"/>
  <c r="AL16" i="5"/>
  <c r="AM19" i="13" s="1"/>
  <c r="AM16" i="5"/>
  <c r="AN19" i="13" s="1"/>
  <c r="AN16" i="5"/>
  <c r="AO19" i="13" s="1"/>
  <c r="AO16" i="5"/>
  <c r="AP19" i="13" s="1"/>
  <c r="C16" i="5"/>
  <c r="D19" i="13" s="1"/>
  <c r="D8" i="5"/>
  <c r="E11" i="13" s="1"/>
  <c r="E8" i="5"/>
  <c r="F11" i="13" s="1"/>
  <c r="F8" i="5"/>
  <c r="G11" i="13" s="1"/>
  <c r="G8" i="5"/>
  <c r="H11" i="13" s="1"/>
  <c r="H8" i="5"/>
  <c r="I11" i="13" s="1"/>
  <c r="I8" i="5"/>
  <c r="J11" i="13" s="1"/>
  <c r="J8" i="5"/>
  <c r="K11" i="13" s="1"/>
  <c r="K8" i="5"/>
  <c r="L11" i="13" s="1"/>
  <c r="L8" i="5"/>
  <c r="M11" i="13" s="1"/>
  <c r="M8" i="5"/>
  <c r="N11" i="13" s="1"/>
  <c r="N8" i="5"/>
  <c r="O11" i="13" s="1"/>
  <c r="O8" i="5"/>
  <c r="P11" i="13" s="1"/>
  <c r="P8" i="5"/>
  <c r="Q11" i="13" s="1"/>
  <c r="Q8" i="5"/>
  <c r="R11" i="13" s="1"/>
  <c r="R8" i="5"/>
  <c r="S11" i="13" s="1"/>
  <c r="S8" i="5"/>
  <c r="T11" i="13" s="1"/>
  <c r="T8" i="5"/>
  <c r="U11" i="13" s="1"/>
  <c r="U8" i="5"/>
  <c r="V11" i="13" s="1"/>
  <c r="V8" i="5"/>
  <c r="W11" i="13" s="1"/>
  <c r="W8" i="5"/>
  <c r="X11" i="13" s="1"/>
  <c r="X8" i="5"/>
  <c r="Y11" i="13" s="1"/>
  <c r="Y8" i="5"/>
  <c r="Z11" i="13" s="1"/>
  <c r="Z8" i="5"/>
  <c r="AA11" i="13" s="1"/>
  <c r="AA8" i="5"/>
  <c r="AB11" i="13" s="1"/>
  <c r="AB8" i="5"/>
  <c r="AC11" i="13" s="1"/>
  <c r="AC8" i="5"/>
  <c r="AD11" i="13" s="1"/>
  <c r="AD8" i="5"/>
  <c r="AE11" i="13" s="1"/>
  <c r="AE8" i="5"/>
  <c r="AF11" i="13" s="1"/>
  <c r="AF8" i="5"/>
  <c r="AG11" i="13" s="1"/>
  <c r="AG8" i="5"/>
  <c r="AH11" i="13" s="1"/>
  <c r="AH8" i="5"/>
  <c r="AI11" i="13" s="1"/>
  <c r="AI8" i="5"/>
  <c r="AJ11" i="13" s="1"/>
  <c r="AJ8" i="5"/>
  <c r="AK11" i="13" s="1"/>
  <c r="AK8" i="5"/>
  <c r="AL11" i="13" s="1"/>
  <c r="AL8" i="5"/>
  <c r="AM11" i="13" s="1"/>
  <c r="AM8" i="5"/>
  <c r="AN11" i="13" s="1"/>
  <c r="AN8" i="5"/>
  <c r="AO11" i="13" s="1"/>
  <c r="AO8" i="5"/>
  <c r="AP11" i="13" s="1"/>
  <c r="C8" i="5"/>
  <c r="D11" i="13" s="1"/>
  <c r="D7" i="5"/>
  <c r="E10" i="13" s="1"/>
  <c r="E7" i="5"/>
  <c r="F10" i="13" s="1"/>
  <c r="F7" i="5"/>
  <c r="G10" i="13" s="1"/>
  <c r="G7" i="5"/>
  <c r="H10" i="13" s="1"/>
  <c r="H7" i="5"/>
  <c r="I10" i="13" s="1"/>
  <c r="I7" i="5"/>
  <c r="J10" i="13" s="1"/>
  <c r="J7" i="5"/>
  <c r="K10" i="13" s="1"/>
  <c r="K7" i="5"/>
  <c r="L10" i="13" s="1"/>
  <c r="L7" i="5"/>
  <c r="M10" i="13" s="1"/>
  <c r="M7" i="5"/>
  <c r="N10" i="13" s="1"/>
  <c r="N7" i="5"/>
  <c r="O10" i="13" s="1"/>
  <c r="O7" i="5"/>
  <c r="P10" i="13" s="1"/>
  <c r="P7" i="5"/>
  <c r="Q10" i="13" s="1"/>
  <c r="Q7" i="5"/>
  <c r="R10" i="13" s="1"/>
  <c r="R7" i="5"/>
  <c r="S10" i="13" s="1"/>
  <c r="S7" i="5"/>
  <c r="T10" i="13" s="1"/>
  <c r="T7" i="5"/>
  <c r="U10" i="13" s="1"/>
  <c r="U7" i="5"/>
  <c r="V10" i="13" s="1"/>
  <c r="V7" i="5"/>
  <c r="W10" i="13" s="1"/>
  <c r="W7" i="5"/>
  <c r="X10" i="13" s="1"/>
  <c r="X7" i="5"/>
  <c r="Y10" i="13" s="1"/>
  <c r="Y7" i="5"/>
  <c r="Z10" i="13" s="1"/>
  <c r="Z7" i="5"/>
  <c r="AA10" i="13" s="1"/>
  <c r="AA7" i="5"/>
  <c r="AB10" i="13" s="1"/>
  <c r="AB7" i="5"/>
  <c r="AC10" i="13" s="1"/>
  <c r="AC7" i="5"/>
  <c r="AD10" i="13" s="1"/>
  <c r="AD7" i="5"/>
  <c r="AE10" i="13" s="1"/>
  <c r="AE7" i="5"/>
  <c r="AF10" i="13" s="1"/>
  <c r="AF7" i="5"/>
  <c r="AG10" i="13" s="1"/>
  <c r="AG7" i="5"/>
  <c r="AH10" i="13" s="1"/>
  <c r="AH7" i="5"/>
  <c r="AI10" i="13" s="1"/>
  <c r="AI7" i="5"/>
  <c r="AJ10" i="13" s="1"/>
  <c r="AJ7" i="5"/>
  <c r="AK10" i="13" s="1"/>
  <c r="AK7" i="5"/>
  <c r="AL10" i="13" s="1"/>
  <c r="AL7" i="5"/>
  <c r="AM10" i="13" s="1"/>
  <c r="AM7" i="5"/>
  <c r="AN10" i="13" s="1"/>
  <c r="AN7" i="5"/>
  <c r="AO10" i="13" s="1"/>
  <c r="AO7" i="5"/>
  <c r="AP10" i="13" s="1"/>
  <c r="C7" i="5"/>
  <c r="D10" i="13" s="1"/>
  <c r="D6" i="5"/>
  <c r="E9" i="13" s="1"/>
  <c r="E6" i="5"/>
  <c r="F9" i="13" s="1"/>
  <c r="F6" i="5"/>
  <c r="G9" i="13" s="1"/>
  <c r="G6" i="5"/>
  <c r="H9" i="13" s="1"/>
  <c r="H6" i="5"/>
  <c r="I9" i="13" s="1"/>
  <c r="I6" i="5"/>
  <c r="J9" i="13" s="1"/>
  <c r="J6" i="5"/>
  <c r="K9" i="13" s="1"/>
  <c r="K6" i="5"/>
  <c r="L9" i="13" s="1"/>
  <c r="L6" i="5"/>
  <c r="M9" i="13" s="1"/>
  <c r="M6" i="5"/>
  <c r="N9" i="13" s="1"/>
  <c r="N6" i="5"/>
  <c r="O9" i="13" s="1"/>
  <c r="O6" i="5"/>
  <c r="P9" i="13" s="1"/>
  <c r="P6" i="5"/>
  <c r="Q9" i="13" s="1"/>
  <c r="Q6" i="5"/>
  <c r="R9" i="13" s="1"/>
  <c r="R6" i="5"/>
  <c r="S9" i="13" s="1"/>
  <c r="S6" i="5"/>
  <c r="T9" i="13" s="1"/>
  <c r="T6" i="5"/>
  <c r="U9" i="13" s="1"/>
  <c r="U6" i="5"/>
  <c r="V9" i="13" s="1"/>
  <c r="V6" i="5"/>
  <c r="W9" i="13" s="1"/>
  <c r="W6" i="5"/>
  <c r="X9" i="13" s="1"/>
  <c r="X6" i="5"/>
  <c r="Y9" i="13" s="1"/>
  <c r="Y6" i="5"/>
  <c r="Z9" i="13" s="1"/>
  <c r="Z6" i="5"/>
  <c r="AA9" i="13" s="1"/>
  <c r="AA6" i="5"/>
  <c r="AB9" i="13" s="1"/>
  <c r="AB6" i="5"/>
  <c r="AC9" i="13" s="1"/>
  <c r="AC6" i="5"/>
  <c r="AD9" i="13" s="1"/>
  <c r="AD6" i="5"/>
  <c r="AE9" i="13" s="1"/>
  <c r="AE6" i="5"/>
  <c r="AF9" i="13" s="1"/>
  <c r="AF6" i="5"/>
  <c r="AG9" i="13" s="1"/>
  <c r="AG6" i="5"/>
  <c r="AH9" i="13" s="1"/>
  <c r="AH6" i="5"/>
  <c r="AI9" i="13" s="1"/>
  <c r="AI6" i="5"/>
  <c r="AJ9" i="13" s="1"/>
  <c r="AJ6" i="5"/>
  <c r="AK9" i="13" s="1"/>
  <c r="AK6" i="5"/>
  <c r="AL9" i="13" s="1"/>
  <c r="AL6" i="5"/>
  <c r="AM9" i="13" s="1"/>
  <c r="AM6" i="5"/>
  <c r="AN9" i="13" s="1"/>
  <c r="AN6" i="5"/>
  <c r="AO9" i="13" s="1"/>
  <c r="AO6" i="5"/>
  <c r="AP9" i="13" s="1"/>
  <c r="C6" i="5"/>
  <c r="D9" i="13" s="1"/>
  <c r="D5" i="5"/>
  <c r="E8" i="13" s="1"/>
  <c r="E5" i="5"/>
  <c r="F8" i="13" s="1"/>
  <c r="F5" i="5"/>
  <c r="G8" i="13" s="1"/>
  <c r="G5" i="5"/>
  <c r="H8" i="13" s="1"/>
  <c r="H5" i="5"/>
  <c r="I8" i="13" s="1"/>
  <c r="I5" i="5"/>
  <c r="J8" i="13" s="1"/>
  <c r="J5" i="5"/>
  <c r="K8" i="13" s="1"/>
  <c r="K5" i="5"/>
  <c r="L8" i="13" s="1"/>
  <c r="L5" i="5"/>
  <c r="M8" i="13" s="1"/>
  <c r="M5" i="5"/>
  <c r="N8" i="13" s="1"/>
  <c r="N5" i="5"/>
  <c r="O8" i="13" s="1"/>
  <c r="O5" i="5"/>
  <c r="P8" i="13" s="1"/>
  <c r="P5" i="5"/>
  <c r="Q8" i="13" s="1"/>
  <c r="Q5" i="5"/>
  <c r="R8" i="13" s="1"/>
  <c r="R5" i="5"/>
  <c r="S8" i="13" s="1"/>
  <c r="S5" i="5"/>
  <c r="T8" i="13" s="1"/>
  <c r="T5" i="5"/>
  <c r="U8" i="13" s="1"/>
  <c r="U5" i="5"/>
  <c r="V8" i="13" s="1"/>
  <c r="V5" i="5"/>
  <c r="W8" i="13" s="1"/>
  <c r="W5" i="5"/>
  <c r="X8" i="13" s="1"/>
  <c r="X5" i="5"/>
  <c r="Y8" i="13" s="1"/>
  <c r="Y5" i="5"/>
  <c r="Z8" i="13" s="1"/>
  <c r="Z5" i="5"/>
  <c r="AA8" i="13" s="1"/>
  <c r="AA5" i="5"/>
  <c r="AB8" i="13" s="1"/>
  <c r="AB5" i="5"/>
  <c r="AC8" i="13" s="1"/>
  <c r="AC5" i="5"/>
  <c r="AD8" i="13" s="1"/>
  <c r="AD5" i="5"/>
  <c r="AE8" i="13" s="1"/>
  <c r="AE5" i="5"/>
  <c r="AF8" i="13" s="1"/>
  <c r="AF5" i="5"/>
  <c r="AG8" i="13" s="1"/>
  <c r="AG5" i="5"/>
  <c r="AH8" i="13" s="1"/>
  <c r="AH5" i="5"/>
  <c r="AI8" i="13" s="1"/>
  <c r="AI5" i="5"/>
  <c r="AJ8" i="13" s="1"/>
  <c r="AJ5" i="5"/>
  <c r="AK8" i="13" s="1"/>
  <c r="AK5" i="5"/>
  <c r="AL8" i="13" s="1"/>
  <c r="AL5" i="5"/>
  <c r="AM8" i="13" s="1"/>
  <c r="AM5" i="5"/>
  <c r="AN8" i="13" s="1"/>
  <c r="AN5" i="5"/>
  <c r="AO8" i="13" s="1"/>
  <c r="AO5" i="5"/>
  <c r="AP8" i="13" s="1"/>
  <c r="C5" i="5"/>
  <c r="D8" i="13" s="1"/>
  <c r="D4" i="5"/>
  <c r="E7" i="13" s="1"/>
  <c r="E4" i="5"/>
  <c r="F7" i="13" s="1"/>
  <c r="F4" i="5"/>
  <c r="G7" i="13" s="1"/>
  <c r="G4" i="5"/>
  <c r="H7" i="13" s="1"/>
  <c r="H4" i="5"/>
  <c r="I7" i="13" s="1"/>
  <c r="I4" i="5"/>
  <c r="J7" i="13" s="1"/>
  <c r="J4" i="5"/>
  <c r="K7" i="13" s="1"/>
  <c r="K4" i="5"/>
  <c r="L7" i="13" s="1"/>
  <c r="L4" i="5"/>
  <c r="M7" i="13" s="1"/>
  <c r="M4" i="5"/>
  <c r="N7" i="13" s="1"/>
  <c r="N4" i="5"/>
  <c r="O7" i="13" s="1"/>
  <c r="O4" i="5"/>
  <c r="P7" i="13" s="1"/>
  <c r="P4" i="5"/>
  <c r="Q7" i="13" s="1"/>
  <c r="Q4" i="5"/>
  <c r="R7" i="13" s="1"/>
  <c r="R4" i="5"/>
  <c r="S7" i="13" s="1"/>
  <c r="S4" i="5"/>
  <c r="T7" i="13" s="1"/>
  <c r="T4" i="5"/>
  <c r="U7" i="13" s="1"/>
  <c r="U4" i="5"/>
  <c r="V7" i="13" s="1"/>
  <c r="V4" i="5"/>
  <c r="W7" i="13" s="1"/>
  <c r="W4" i="5"/>
  <c r="X7" i="13" s="1"/>
  <c r="X4" i="5"/>
  <c r="Y7" i="13" s="1"/>
  <c r="Y4" i="5"/>
  <c r="Z7" i="13" s="1"/>
  <c r="Z4" i="5"/>
  <c r="AA7" i="13" s="1"/>
  <c r="AA4" i="5"/>
  <c r="AB7" i="13" s="1"/>
  <c r="AB4" i="5"/>
  <c r="AC7" i="13" s="1"/>
  <c r="AC4" i="5"/>
  <c r="AD7" i="13" s="1"/>
  <c r="AD4" i="5"/>
  <c r="AE7" i="13" s="1"/>
  <c r="AE4" i="5"/>
  <c r="AF7" i="13" s="1"/>
  <c r="AF4" i="5"/>
  <c r="AG7" i="13" s="1"/>
  <c r="AG4" i="5"/>
  <c r="AH7" i="13" s="1"/>
  <c r="AH4" i="5"/>
  <c r="AI7" i="13" s="1"/>
  <c r="AI4" i="5"/>
  <c r="AJ7" i="13" s="1"/>
  <c r="AJ4" i="5"/>
  <c r="AK7" i="13" s="1"/>
  <c r="AK4" i="5"/>
  <c r="AL7" i="13" s="1"/>
  <c r="AL4" i="5"/>
  <c r="AM7" i="13" s="1"/>
  <c r="AM4" i="5"/>
  <c r="AN7" i="13" s="1"/>
  <c r="AN4" i="5"/>
  <c r="AO7" i="13" s="1"/>
  <c r="AO4" i="5"/>
  <c r="AP7" i="13" s="1"/>
  <c r="C4" i="5"/>
  <c r="D7" i="13" s="1"/>
  <c r="AP59" i="12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D8"/>
  <c r="E8"/>
  <c r="B4" i="13" l="1"/>
  <c r="B3"/>
  <c r="B2"/>
  <c r="B1"/>
  <c r="C6" l="1"/>
  <c r="C23" s="1"/>
  <c r="C15" l="1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D14" i="5"/>
  <c r="E17" i="13" s="1"/>
  <c r="E14" i="5"/>
  <c r="F17" i="13" s="1"/>
  <c r="F14" i="5"/>
  <c r="G17" i="13" s="1"/>
  <c r="G14" i="5"/>
  <c r="H17" i="13" s="1"/>
  <c r="H14" i="5"/>
  <c r="I17" i="13" s="1"/>
  <c r="I14" i="5"/>
  <c r="J17" i="13" s="1"/>
  <c r="J14" i="5"/>
  <c r="K17" i="13" s="1"/>
  <c r="K14" i="5"/>
  <c r="L17" i="13" s="1"/>
  <c r="L14" i="5"/>
  <c r="M17" i="13" s="1"/>
  <c r="M14" i="5"/>
  <c r="N17" i="13" s="1"/>
  <c r="N14" i="5"/>
  <c r="O17" i="13" s="1"/>
  <c r="O14" i="5"/>
  <c r="P17" i="13" s="1"/>
  <c r="P14" i="5"/>
  <c r="Q17" i="13" s="1"/>
  <c r="Q14" i="5"/>
  <c r="R17" i="13" s="1"/>
  <c r="R14" i="5"/>
  <c r="S17" i="13" s="1"/>
  <c r="S14" i="5"/>
  <c r="T17" i="13" s="1"/>
  <c r="T14" i="5"/>
  <c r="U17" i="13" s="1"/>
  <c r="U14" i="5"/>
  <c r="V17" i="13" s="1"/>
  <c r="V14" i="5"/>
  <c r="W17" i="13" s="1"/>
  <c r="W14" i="5"/>
  <c r="X17" i="13" s="1"/>
  <c r="X14" i="5"/>
  <c r="Y17" i="13" s="1"/>
  <c r="Y14" i="5"/>
  <c r="Z17" i="13" s="1"/>
  <c r="Z14" i="5"/>
  <c r="AA17" i="13" s="1"/>
  <c r="AA14" i="5"/>
  <c r="AB17" i="13" s="1"/>
  <c r="AB14" i="5"/>
  <c r="AC17" i="13" s="1"/>
  <c r="AC14" i="5"/>
  <c r="AD17" i="13" s="1"/>
  <c r="AD14" i="5"/>
  <c r="AE17" i="13" s="1"/>
  <c r="AE14" i="5"/>
  <c r="AF17" i="13" s="1"/>
  <c r="AF14" i="5"/>
  <c r="AG17" i="13" s="1"/>
  <c r="AG14" i="5"/>
  <c r="AH17" i="13" s="1"/>
  <c r="AH14" i="5"/>
  <c r="AI17" i="13" s="1"/>
  <c r="AI14" i="5"/>
  <c r="AJ17" i="13" s="1"/>
  <c r="AJ14" i="5"/>
  <c r="AK17" i="13" s="1"/>
  <c r="AK14" i="5"/>
  <c r="AL17" i="13" s="1"/>
  <c r="AL14" i="5"/>
  <c r="AM17" i="13" s="1"/>
  <c r="AM14" i="5"/>
  <c r="AN17" i="13" s="1"/>
  <c r="AN14" i="5"/>
  <c r="AO17" i="13" s="1"/>
  <c r="AO14" i="5"/>
  <c r="AP17" i="13" s="1"/>
  <c r="D13" i="5"/>
  <c r="E16" i="13" s="1"/>
  <c r="E13" i="5"/>
  <c r="F16" i="13" s="1"/>
  <c r="F13" i="5"/>
  <c r="G16" i="13" s="1"/>
  <c r="G13" i="5"/>
  <c r="H16" i="13" s="1"/>
  <c r="H13" i="5"/>
  <c r="I16" i="13" s="1"/>
  <c r="I13" i="5"/>
  <c r="J16" i="13" s="1"/>
  <c r="J13" i="5"/>
  <c r="K16" i="13" s="1"/>
  <c r="K13" i="5"/>
  <c r="L16" i="13" s="1"/>
  <c r="L13" i="5"/>
  <c r="M16" i="13" s="1"/>
  <c r="M13" i="5"/>
  <c r="N16" i="13" s="1"/>
  <c r="N13" i="5"/>
  <c r="O16" i="13" s="1"/>
  <c r="O13" i="5"/>
  <c r="P16" i="13" s="1"/>
  <c r="P13" i="5"/>
  <c r="Q16" i="13" s="1"/>
  <c r="Q13" i="5"/>
  <c r="R16" i="13" s="1"/>
  <c r="R13" i="5"/>
  <c r="S16" i="13" s="1"/>
  <c r="S13" i="5"/>
  <c r="T16" i="13" s="1"/>
  <c r="T13" i="5"/>
  <c r="U16" i="13" s="1"/>
  <c r="U13" i="5"/>
  <c r="V16" i="13" s="1"/>
  <c r="V13" i="5"/>
  <c r="W16" i="13" s="1"/>
  <c r="W13" i="5"/>
  <c r="X16" i="13" s="1"/>
  <c r="X13" i="5"/>
  <c r="Y16" i="13" s="1"/>
  <c r="Y13" i="5"/>
  <c r="Z16" i="13" s="1"/>
  <c r="Z13" i="5"/>
  <c r="AA16" i="13" s="1"/>
  <c r="AA13" i="5"/>
  <c r="AB16" i="13" s="1"/>
  <c r="AB13" i="5"/>
  <c r="AC16" i="13" s="1"/>
  <c r="AC13" i="5"/>
  <c r="AD16" i="13" s="1"/>
  <c r="AD13" i="5"/>
  <c r="AE16" i="13" s="1"/>
  <c r="AE13" i="5"/>
  <c r="AF16" i="13" s="1"/>
  <c r="AF13" i="5"/>
  <c r="AG16" i="13" s="1"/>
  <c r="AG13" i="5"/>
  <c r="AH16" i="13" s="1"/>
  <c r="AH13" i="5"/>
  <c r="AI16" i="13" s="1"/>
  <c r="AI13" i="5"/>
  <c r="AJ16" i="13" s="1"/>
  <c r="AJ13" i="5"/>
  <c r="AK16" i="13" s="1"/>
  <c r="AK13" i="5"/>
  <c r="AL16" i="13" s="1"/>
  <c r="AL13" i="5"/>
  <c r="AM16" i="13" s="1"/>
  <c r="AM13" i="5"/>
  <c r="AN16" i="13" s="1"/>
  <c r="AN13" i="5"/>
  <c r="AO16" i="13" s="1"/>
  <c r="AO13" i="5"/>
  <c r="AP16" i="13" s="1"/>
  <c r="D18"/>
  <c r="C14" i="5"/>
  <c r="D17" i="13" s="1"/>
  <c r="C13" i="5"/>
  <c r="D16" i="13" s="1"/>
  <c r="E56" i="12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AN55"/>
  <c r="AO55"/>
  <c r="AP55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E53"/>
  <c r="E57" s="1"/>
  <c r="F53"/>
  <c r="G53"/>
  <c r="H53"/>
  <c r="H57" s="1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AN53"/>
  <c r="AO53"/>
  <c r="AP53"/>
  <c r="D56"/>
  <c r="C18" i="5" s="1"/>
  <c r="D55" i="12"/>
  <c r="D54"/>
  <c r="D53"/>
  <c r="AQ52"/>
  <c r="AR52"/>
  <c r="AS52"/>
  <c r="AT52"/>
  <c r="AQ40"/>
  <c r="AR40"/>
  <c r="AS40"/>
  <c r="AT40"/>
  <c r="AQ41"/>
  <c r="AR41"/>
  <c r="AS41"/>
  <c r="AT41"/>
  <c r="AQ42"/>
  <c r="AR42"/>
  <c r="AS42"/>
  <c r="AT42"/>
  <c r="AQ46"/>
  <c r="AR46"/>
  <c r="AS46"/>
  <c r="AT46"/>
  <c r="AQ48"/>
  <c r="AR48"/>
  <c r="AS48"/>
  <c r="AT48"/>
  <c r="B4"/>
  <c r="B3"/>
  <c r="B2"/>
  <c r="B1"/>
  <c r="G57" l="1"/>
  <c r="F57"/>
  <c r="D57"/>
  <c r="AJ17" i="5"/>
  <c r="O18"/>
  <c r="AL18"/>
  <c r="AD18"/>
  <c r="V18"/>
  <c r="N18"/>
  <c r="F18"/>
  <c r="AM17"/>
  <c r="AE17"/>
  <c r="W17"/>
  <c r="O17"/>
  <c r="G17"/>
  <c r="AK17"/>
  <c r="AK18"/>
  <c r="AJ18"/>
  <c r="AB18"/>
  <c r="T18"/>
  <c r="L18"/>
  <c r="D18"/>
  <c r="AC17"/>
  <c r="U17"/>
  <c r="M17"/>
  <c r="E17"/>
  <c r="AE18"/>
  <c r="M18"/>
  <c r="AD17"/>
  <c r="F17"/>
  <c r="X17"/>
  <c r="H17"/>
  <c r="AI18"/>
  <c r="AA18"/>
  <c r="S18"/>
  <c r="K18"/>
  <c r="AB17"/>
  <c r="T17"/>
  <c r="L17"/>
  <c r="D17"/>
  <c r="Z17"/>
  <c r="R17"/>
  <c r="J17"/>
  <c r="G18"/>
  <c r="AC18"/>
  <c r="V17"/>
  <c r="AH18"/>
  <c r="Z18"/>
  <c r="R18"/>
  <c r="J18"/>
  <c r="AA17"/>
  <c r="S17"/>
  <c r="K17"/>
  <c r="W18"/>
  <c r="E18"/>
  <c r="P17"/>
  <c r="AO18"/>
  <c r="AG18"/>
  <c r="Y18"/>
  <c r="Q18"/>
  <c r="I18"/>
  <c r="AM18"/>
  <c r="U18"/>
  <c r="AL17"/>
  <c r="N17"/>
  <c r="AN18"/>
  <c r="AF18"/>
  <c r="X18"/>
  <c r="P18"/>
  <c r="H18"/>
  <c r="AO17"/>
  <c r="AG17"/>
  <c r="Y17"/>
  <c r="Q17"/>
  <c r="I17"/>
  <c r="AI17"/>
  <c r="AH17"/>
  <c r="AN17"/>
  <c r="AF17"/>
  <c r="C17"/>
  <c r="D20" i="13" s="1"/>
  <c r="E36" i="10"/>
  <c r="AD6" i="13" s="1"/>
  <c r="E37" i="10"/>
  <c r="AE6" i="13" s="1"/>
  <c r="E38" i="10"/>
  <c r="AF6" i="13" s="1"/>
  <c r="E39" i="10"/>
  <c r="AG6" i="13" s="1"/>
  <c r="E40" i="10"/>
  <c r="AH6" i="13" s="1"/>
  <c r="E41" i="10"/>
  <c r="AI6" i="13" s="1"/>
  <c r="E42" i="10"/>
  <c r="AJ6" i="13" s="1"/>
  <c r="E43" i="10"/>
  <c r="AK6" i="13" s="1"/>
  <c r="E44" i="10"/>
  <c r="AL6" i="13" s="1"/>
  <c r="E45" i="10"/>
  <c r="AM6" i="13" s="1"/>
  <c r="E46" i="10"/>
  <c r="AN6" i="13" s="1"/>
  <c r="E47" i="10"/>
  <c r="AO6" i="13" s="1"/>
  <c r="E48" i="10"/>
  <c r="AP6" i="13" s="1"/>
  <c r="E28" i="12"/>
  <c r="D28"/>
  <c r="AN19" i="5" l="1"/>
  <c r="AO20" i="13"/>
  <c r="AJ20"/>
  <c r="AI19" i="5"/>
  <c r="R20" i="13"/>
  <c r="Q19" i="5"/>
  <c r="R22" i="13" s="1"/>
  <c r="AH20"/>
  <c r="AG19" i="5"/>
  <c r="AL19"/>
  <c r="AM20" i="13"/>
  <c r="P19" i="5"/>
  <c r="Q20" i="13"/>
  <c r="T20"/>
  <c r="S19" i="5"/>
  <c r="T22" i="13" s="1"/>
  <c r="V19" i="5"/>
  <c r="W20" i="13"/>
  <c r="R19" i="5"/>
  <c r="S20" i="13"/>
  <c r="D19" i="5"/>
  <c r="E20" i="13"/>
  <c r="T19" i="5"/>
  <c r="U20" i="13"/>
  <c r="H19" i="5"/>
  <c r="I20" i="13"/>
  <c r="F19" i="5"/>
  <c r="G20" i="13"/>
  <c r="F20"/>
  <c r="E19" i="5"/>
  <c r="V20" i="13"/>
  <c r="U19" i="5"/>
  <c r="AL20" i="13"/>
  <c r="AK19" i="5"/>
  <c r="P20" i="13"/>
  <c r="O19" i="5"/>
  <c r="AF20" i="13"/>
  <c r="AE19" i="5"/>
  <c r="AF22" i="13" s="1"/>
  <c r="AJ19" i="5"/>
  <c r="AK20" i="13"/>
  <c r="AF19" i="5"/>
  <c r="AG20" i="13"/>
  <c r="AH19" i="5"/>
  <c r="AI20" i="13"/>
  <c r="J20"/>
  <c r="I19" i="5"/>
  <c r="J22" i="13" s="1"/>
  <c r="Z20"/>
  <c r="Y19" i="5"/>
  <c r="AP20" i="13"/>
  <c r="AO19" i="5"/>
  <c r="AP22" i="13" s="1"/>
  <c r="N19" i="5"/>
  <c r="O20" i="13"/>
  <c r="L20"/>
  <c r="K19" i="5"/>
  <c r="L22" i="13" s="1"/>
  <c r="AB20"/>
  <c r="AA19" i="5"/>
  <c r="J19"/>
  <c r="K20" i="13"/>
  <c r="Z19" i="5"/>
  <c r="AA20" i="13"/>
  <c r="L19" i="5"/>
  <c r="M20" i="13"/>
  <c r="AB19" i="5"/>
  <c r="AC20" i="13"/>
  <c r="X19" i="5"/>
  <c r="Y20" i="13"/>
  <c r="AD19" i="5"/>
  <c r="AE20" i="13"/>
  <c r="N20"/>
  <c r="M19" i="5"/>
  <c r="N22" i="13" s="1"/>
  <c r="AD20"/>
  <c r="AC19" i="5"/>
  <c r="H20" i="13"/>
  <c r="G19" i="5"/>
  <c r="X20" i="13"/>
  <c r="W19" i="5"/>
  <c r="X22" i="13" s="1"/>
  <c r="AN20"/>
  <c r="AM19" i="5"/>
  <c r="AN22" i="13" s="1"/>
  <c r="C19" i="5"/>
  <c r="D22" i="13" s="1"/>
  <c r="I22"/>
  <c r="K22"/>
  <c r="AA22"/>
  <c r="H22"/>
  <c r="U22"/>
  <c r="G22"/>
  <c r="W22"/>
  <c r="Q22"/>
  <c r="V22"/>
  <c r="Z22"/>
  <c r="F22"/>
  <c r="S22"/>
  <c r="AD22"/>
  <c r="AJ22"/>
  <c r="AL22"/>
  <c r="AE22"/>
  <c r="P22"/>
  <c r="E22"/>
  <c r="AK22"/>
  <c r="O22"/>
  <c r="AH22"/>
  <c r="AM22"/>
  <c r="M22"/>
  <c r="AO22"/>
  <c r="AC22"/>
  <c r="AK15"/>
  <c r="AK23"/>
  <c r="AJ23"/>
  <c r="AJ15"/>
  <c r="AP23"/>
  <c r="AP15"/>
  <c r="AH23"/>
  <c r="AH15"/>
  <c r="AI23"/>
  <c r="AI15"/>
  <c r="AO23"/>
  <c r="AO15"/>
  <c r="AG23"/>
  <c r="AG15"/>
  <c r="AN23"/>
  <c r="AN15"/>
  <c r="AF23"/>
  <c r="AF15"/>
  <c r="AM23"/>
  <c r="AM15"/>
  <c r="AE23"/>
  <c r="AE15"/>
  <c r="AL15"/>
  <c r="AL23"/>
  <c r="AD23"/>
  <c r="AD15"/>
  <c r="AG22"/>
  <c r="AI22"/>
  <c r="AB22"/>
  <c r="Y22"/>
  <c r="E31" i="12"/>
  <c r="E32" s="1"/>
  <c r="F31"/>
  <c r="G31"/>
  <c r="H31"/>
  <c r="I31"/>
  <c r="J31"/>
  <c r="K31"/>
  <c r="L31"/>
  <c r="M31"/>
  <c r="N31"/>
  <c r="O31"/>
  <c r="P31"/>
  <c r="Q31"/>
  <c r="R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11" l="1"/>
  <c r="AR11"/>
  <c r="AS11"/>
  <c r="AT11"/>
  <c r="AQ12"/>
  <c r="AQ13"/>
  <c r="AQ14"/>
  <c r="AQ15"/>
  <c r="AQ16"/>
  <c r="AQ17"/>
  <c r="AQ18"/>
  <c r="AQ19"/>
  <c r="AQ20"/>
  <c r="AQ21"/>
  <c r="AQ22"/>
  <c r="AQ23"/>
  <c r="AQ24"/>
  <c r="AQ25"/>
  <c r="AQ26"/>
  <c r="AQ27"/>
  <c r="AI9" i="5" l="1"/>
  <c r="S9"/>
  <c r="D9"/>
  <c r="L9"/>
  <c r="AO9"/>
  <c r="AG9"/>
  <c r="Y9"/>
  <c r="Q9"/>
  <c r="F9"/>
  <c r="Z9"/>
  <c r="K9"/>
  <c r="AN9"/>
  <c r="AF9"/>
  <c r="X9"/>
  <c r="P9"/>
  <c r="E9"/>
  <c r="J9"/>
  <c r="AM9"/>
  <c r="AE9"/>
  <c r="W9"/>
  <c r="O9"/>
  <c r="AA9"/>
  <c r="R9"/>
  <c r="I9"/>
  <c r="AL9"/>
  <c r="AD9"/>
  <c r="V9"/>
  <c r="N9"/>
  <c r="AH9"/>
  <c r="H9"/>
  <c r="AC9"/>
  <c r="M9"/>
  <c r="AK9"/>
  <c r="U9"/>
  <c r="G9"/>
  <c r="AJ9"/>
  <c r="AB9"/>
  <c r="T9"/>
  <c r="AQ51" i="12"/>
  <c r="AP8"/>
  <c r="AT51"/>
  <c r="AS51"/>
  <c r="AR51"/>
  <c r="AQ50"/>
  <c r="AT50"/>
  <c r="AS50"/>
  <c r="AR50"/>
  <c r="AQ49"/>
  <c r="AT49"/>
  <c r="AS49"/>
  <c r="AR49"/>
  <c r="AQ47"/>
  <c r="AT47"/>
  <c r="AS47"/>
  <c r="AR47"/>
  <c r="AQ39"/>
  <c r="AT39"/>
  <c r="AS39"/>
  <c r="AR39"/>
  <c r="AQ38"/>
  <c r="AT38"/>
  <c r="AS38"/>
  <c r="AR38"/>
  <c r="AQ37"/>
  <c r="AT37"/>
  <c r="AS37"/>
  <c r="AR37"/>
  <c r="AQ36"/>
  <c r="AT36"/>
  <c r="AS36"/>
  <c r="AR36"/>
  <c r="AQ35"/>
  <c r="AT35"/>
  <c r="AS35"/>
  <c r="AR35"/>
  <c r="G28"/>
  <c r="G32" s="1"/>
  <c r="F10" i="5"/>
  <c r="G30" i="12"/>
  <c r="G29"/>
  <c r="AT22"/>
  <c r="AT23"/>
  <c r="AT24"/>
  <c r="AT25"/>
  <c r="AT26"/>
  <c r="AT27"/>
  <c r="D10" i="5"/>
  <c r="F28" i="12"/>
  <c r="F32" s="1"/>
  <c r="E10" i="5"/>
  <c r="H28" i="12"/>
  <c r="G10" i="5"/>
  <c r="I28" i="12"/>
  <c r="H10" i="5"/>
  <c r="J28" i="12"/>
  <c r="I10" i="5"/>
  <c r="K28" i="12"/>
  <c r="J10" i="5"/>
  <c r="L28" i="12"/>
  <c r="K10" i="5"/>
  <c r="M28" i="12"/>
  <c r="L10" i="5"/>
  <c r="N28" i="12"/>
  <c r="M10" i="5"/>
  <c r="O28" i="12"/>
  <c r="N10" i="5"/>
  <c r="P28" i="12"/>
  <c r="O10" i="5"/>
  <c r="Q28" i="12"/>
  <c r="P10" i="5"/>
  <c r="R28" i="12"/>
  <c r="Q10" i="5"/>
  <c r="S28" i="12"/>
  <c r="R10" i="5"/>
  <c r="T28" i="12"/>
  <c r="S10" i="5"/>
  <c r="U28" i="12"/>
  <c r="T10" i="5"/>
  <c r="V28" i="12"/>
  <c r="U10" i="5"/>
  <c r="W28" i="12"/>
  <c r="V10" i="5"/>
  <c r="X28" i="12"/>
  <c r="W10" i="5"/>
  <c r="Y28" i="12"/>
  <c r="X10" i="5"/>
  <c r="Z28" i="12"/>
  <c r="Y10" i="5"/>
  <c r="AA28" i="12"/>
  <c r="Z10" i="5"/>
  <c r="AB28" i="12"/>
  <c r="AA10" i="5"/>
  <c r="AC28" i="12"/>
  <c r="AB10" i="5"/>
  <c r="AD28" i="12"/>
  <c r="AC10" i="5"/>
  <c r="AE28" i="12"/>
  <c r="AD10" i="5"/>
  <c r="AF28" i="12"/>
  <c r="AE10" i="5"/>
  <c r="AG28" i="12"/>
  <c r="AF10" i="5"/>
  <c r="AH28" i="12"/>
  <c r="AG10" i="5"/>
  <c r="AI28" i="12"/>
  <c r="AH10" i="5"/>
  <c r="AJ28" i="12"/>
  <c r="AI10" i="5"/>
  <c r="AK28" i="12"/>
  <c r="AJ10" i="5"/>
  <c r="AL28" i="12"/>
  <c r="AK10" i="5"/>
  <c r="AM28" i="12"/>
  <c r="AL10" i="5"/>
  <c r="AN28" i="12"/>
  <c r="AM10" i="5"/>
  <c r="AO28" i="12"/>
  <c r="AN10" i="5"/>
  <c r="AP28" i="12"/>
  <c r="AO10" i="5"/>
  <c r="D31" i="12"/>
  <c r="D32" s="1"/>
  <c r="AT12"/>
  <c r="AT13"/>
  <c r="AT14"/>
  <c r="AT15"/>
  <c r="AT16"/>
  <c r="AT17"/>
  <c r="AT18"/>
  <c r="AT19"/>
  <c r="AT20"/>
  <c r="AT21"/>
  <c r="AS12"/>
  <c r="AS13"/>
  <c r="AS14"/>
  <c r="AS15"/>
  <c r="AS16"/>
  <c r="AS17"/>
  <c r="AS18"/>
  <c r="AS19"/>
  <c r="AS20"/>
  <c r="AS21"/>
  <c r="AS22"/>
  <c r="AS23"/>
  <c r="AS24"/>
  <c r="AS25"/>
  <c r="AS26"/>
  <c r="AS27"/>
  <c r="AR12"/>
  <c r="AR13"/>
  <c r="AR14"/>
  <c r="AR15"/>
  <c r="AR16"/>
  <c r="AR17"/>
  <c r="AR18"/>
  <c r="AR19"/>
  <c r="AR20"/>
  <c r="AR21"/>
  <c r="AR22"/>
  <c r="AR23"/>
  <c r="AR24"/>
  <c r="AR25"/>
  <c r="AR26"/>
  <c r="AR27"/>
  <c r="AO3" i="5"/>
  <c r="AO20" s="1"/>
  <c r="AN3"/>
  <c r="AN20" s="1"/>
  <c r="AM3"/>
  <c r="AM20" s="1"/>
  <c r="AL3"/>
  <c r="AL20" s="1"/>
  <c r="AK3"/>
  <c r="AK20" s="1"/>
  <c r="AJ3"/>
  <c r="AJ20" s="1"/>
  <c r="AI3"/>
  <c r="AI20" s="1"/>
  <c r="AH3"/>
  <c r="AH20" s="1"/>
  <c r="AG3"/>
  <c r="AG20" s="1"/>
  <c r="AF3"/>
  <c r="AF20" s="1"/>
  <c r="AE3"/>
  <c r="AE20" s="1"/>
  <c r="AD3"/>
  <c r="AD20" s="1"/>
  <c r="AC3"/>
  <c r="AC20" s="1"/>
  <c r="E35" i="10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AP30" i="12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F30"/>
  <c r="E30"/>
  <c r="D30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F29"/>
  <c r="E29"/>
  <c r="D29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49" i="10"/>
  <c r="B3" i="5" s="1"/>
  <c r="B12" s="1"/>
  <c r="B20" s="1"/>
  <c r="C9"/>
  <c r="G13" i="13" l="1"/>
  <c r="F11" i="5"/>
  <c r="G14" i="13" s="1"/>
  <c r="AP13"/>
  <c r="AO11" i="5"/>
  <c r="AP14" i="13" s="1"/>
  <c r="AO13"/>
  <c r="AN11" i="5"/>
  <c r="AO14" i="13" s="1"/>
  <c r="AN13"/>
  <c r="AM11" i="5"/>
  <c r="AM13" i="13"/>
  <c r="AL11" i="5"/>
  <c r="AL13" i="13"/>
  <c r="AK11" i="5"/>
  <c r="AL14" i="13" s="1"/>
  <c r="AK13"/>
  <c r="AJ11" i="5"/>
  <c r="AJ13" i="13"/>
  <c r="AI11" i="5"/>
  <c r="AJ14" i="13" s="1"/>
  <c r="AI13"/>
  <c r="AH11" i="5"/>
  <c r="AH13" i="13"/>
  <c r="AG11" i="5"/>
  <c r="AH14" i="13" s="1"/>
  <c r="AG13"/>
  <c r="AF11" i="5"/>
  <c r="AF13" i="13"/>
  <c r="AE11" i="5"/>
  <c r="AE13" i="13"/>
  <c r="AD11" i="5"/>
  <c r="AE14" i="13" s="1"/>
  <c r="AD13"/>
  <c r="AC11" i="5"/>
  <c r="AC13" i="13"/>
  <c r="AB11" i="5"/>
  <c r="AB13" i="13"/>
  <c r="AA11" i="5"/>
  <c r="AB14" i="13" s="1"/>
  <c r="AA13"/>
  <c r="Z11" i="5"/>
  <c r="AA14" i="13" s="1"/>
  <c r="Z13"/>
  <c r="Y11" i="5"/>
  <c r="Z14" i="13" s="1"/>
  <c r="Y13"/>
  <c r="X11" i="5"/>
  <c r="X13" i="13"/>
  <c r="W11" i="5"/>
  <c r="X14" i="13" s="1"/>
  <c r="W13"/>
  <c r="V11" i="5"/>
  <c r="W14" i="13" s="1"/>
  <c r="V13"/>
  <c r="U11" i="5"/>
  <c r="U13" i="13"/>
  <c r="T11" i="5"/>
  <c r="U14" i="13" s="1"/>
  <c r="T13"/>
  <c r="S11" i="5"/>
  <c r="S13" i="13"/>
  <c r="R11" i="5"/>
  <c r="S14" i="13" s="1"/>
  <c r="R13"/>
  <c r="Q11" i="5"/>
  <c r="R14" i="13" s="1"/>
  <c r="Q13"/>
  <c r="P11" i="5"/>
  <c r="P13" i="13"/>
  <c r="O11" i="5"/>
  <c r="P14" i="13" s="1"/>
  <c r="O13"/>
  <c r="N11" i="5"/>
  <c r="O14" i="13" s="1"/>
  <c r="N13"/>
  <c r="M11" i="5"/>
  <c r="M13" i="13"/>
  <c r="L11" i="5"/>
  <c r="L13" i="13"/>
  <c r="K11" i="5"/>
  <c r="K13" i="13"/>
  <c r="J11" i="5"/>
  <c r="K14" i="13" s="1"/>
  <c r="J13"/>
  <c r="I11" i="5"/>
  <c r="J14" i="13" s="1"/>
  <c r="I13"/>
  <c r="H11" i="5"/>
  <c r="H13" i="13"/>
  <c r="G11" i="5"/>
  <c r="F13" i="13"/>
  <c r="E11" i="5"/>
  <c r="F14" i="13" s="1"/>
  <c r="E13"/>
  <c r="D11" i="5"/>
  <c r="E14" i="13" s="1"/>
  <c r="AC12"/>
  <c r="H12"/>
  <c r="AL12"/>
  <c r="AD12"/>
  <c r="AI12"/>
  <c r="W12"/>
  <c r="AM12"/>
  <c r="S12"/>
  <c r="P12"/>
  <c r="AF12"/>
  <c r="K12"/>
  <c r="Q12"/>
  <c r="AG12"/>
  <c r="L12"/>
  <c r="G12"/>
  <c r="Z12"/>
  <c r="AP12"/>
  <c r="E12"/>
  <c r="AJ12"/>
  <c r="D12"/>
  <c r="U12"/>
  <c r="AK12"/>
  <c r="V12"/>
  <c r="N12"/>
  <c r="I12"/>
  <c r="O12"/>
  <c r="AE12"/>
  <c r="J12"/>
  <c r="AB12"/>
  <c r="X12"/>
  <c r="AN12"/>
  <c r="F12"/>
  <c r="Y12"/>
  <c r="AO12"/>
  <c r="AA12"/>
  <c r="R12"/>
  <c r="AH12"/>
  <c r="M12"/>
  <c r="T12"/>
  <c r="N14"/>
  <c r="AD14"/>
  <c r="Q14"/>
  <c r="I14"/>
  <c r="Y14"/>
  <c r="AC14"/>
  <c r="AG14"/>
  <c r="AK14"/>
  <c r="H14"/>
  <c r="L14"/>
  <c r="AN14"/>
  <c r="T14"/>
  <c r="AM14"/>
  <c r="AI14"/>
  <c r="V14"/>
  <c r="M14"/>
  <c r="C10" i="5"/>
  <c r="Y3"/>
  <c r="Y20" s="1"/>
  <c r="Z6" i="13"/>
  <c r="AO12" i="5"/>
  <c r="J3"/>
  <c r="K6" i="13"/>
  <c r="R3" i="5"/>
  <c r="S6" i="13"/>
  <c r="Z3" i="5"/>
  <c r="AA6" i="13"/>
  <c r="K3" i="5"/>
  <c r="L6" i="13"/>
  <c r="D3" i="5"/>
  <c r="D20" s="1"/>
  <c r="E6" i="13"/>
  <c r="L3" i="5"/>
  <c r="M6" i="13"/>
  <c r="T3" i="5"/>
  <c r="T20" s="1"/>
  <c r="U6" i="13"/>
  <c r="AB3" i="5"/>
  <c r="AB20" s="1"/>
  <c r="AC6" i="13"/>
  <c r="Q3" i="5"/>
  <c r="Q20" s="1"/>
  <c r="R6" i="13"/>
  <c r="AA3" i="5"/>
  <c r="AA20" s="1"/>
  <c r="AB6" i="13"/>
  <c r="E3" i="5"/>
  <c r="E20" s="1"/>
  <c r="F6" i="13"/>
  <c r="M3" i="5"/>
  <c r="M20" s="1"/>
  <c r="N6" i="13"/>
  <c r="U3" i="5"/>
  <c r="V6" i="13"/>
  <c r="AC12" i="5"/>
  <c r="AK12"/>
  <c r="S3"/>
  <c r="T6" i="13"/>
  <c r="N3" i="5"/>
  <c r="N20" s="1"/>
  <c r="O6" i="13"/>
  <c r="V3" i="5"/>
  <c r="W6" i="13"/>
  <c r="AL12" i="5"/>
  <c r="I3"/>
  <c r="J6" i="13"/>
  <c r="F3" i="5"/>
  <c r="G6" i="13"/>
  <c r="G3" i="5"/>
  <c r="H6" i="13"/>
  <c r="O3" i="5"/>
  <c r="O20" s="1"/>
  <c r="P6" i="13"/>
  <c r="W3" i="5"/>
  <c r="W20" s="1"/>
  <c r="X6" i="13"/>
  <c r="AM12" i="5"/>
  <c r="C3"/>
  <c r="D6" i="13"/>
  <c r="H3" i="5"/>
  <c r="I6" i="13"/>
  <c r="P3" i="5"/>
  <c r="Q6" i="13"/>
  <c r="X3" i="5"/>
  <c r="Y6" i="13"/>
  <c r="AN12" i="5"/>
  <c r="AI12"/>
  <c r="AJ12"/>
  <c r="AG12"/>
  <c r="AF12"/>
  <c r="AH12"/>
  <c r="AE12"/>
  <c r="AD12"/>
  <c r="AF14" i="13"/>
  <c r="AA9" i="12"/>
  <c r="X9"/>
  <c r="V9"/>
  <c r="V58" s="1"/>
  <c r="P9"/>
  <c r="P58" s="1"/>
  <c r="J9"/>
  <c r="J33" s="1"/>
  <c r="S9"/>
  <c r="S33" s="1"/>
  <c r="H9"/>
  <c r="H58" s="1"/>
  <c r="R9"/>
  <c r="R33" s="1"/>
  <c r="AN9"/>
  <c r="AF9"/>
  <c r="AG9"/>
  <c r="AH9"/>
  <c r="AP9"/>
  <c r="AO9"/>
  <c r="AM9"/>
  <c r="AL9"/>
  <c r="AK9"/>
  <c r="AJ9"/>
  <c r="AI9"/>
  <c r="AE9"/>
  <c r="AD9"/>
  <c r="AC9"/>
  <c r="AB12" i="5"/>
  <c r="AB9" i="12"/>
  <c r="Y12" i="5"/>
  <c r="Z9" i="12"/>
  <c r="Y9"/>
  <c r="W9"/>
  <c r="U9"/>
  <c r="T9"/>
  <c r="Q9"/>
  <c r="O9"/>
  <c r="N9"/>
  <c r="M9"/>
  <c r="L9"/>
  <c r="K9"/>
  <c r="I9"/>
  <c r="G9"/>
  <c r="F9"/>
  <c r="F33" s="1"/>
  <c r="E9"/>
  <c r="D9"/>
  <c r="P12" i="5" l="1"/>
  <c r="P20"/>
  <c r="C12"/>
  <c r="C20"/>
  <c r="V12"/>
  <c r="V20"/>
  <c r="S12"/>
  <c r="S20"/>
  <c r="U12"/>
  <c r="U20"/>
  <c r="L12"/>
  <c r="L20"/>
  <c r="K12"/>
  <c r="K20"/>
  <c r="Z12"/>
  <c r="Z20"/>
  <c r="R12"/>
  <c r="R20"/>
  <c r="J12"/>
  <c r="J20"/>
  <c r="X12"/>
  <c r="X20"/>
  <c r="H12"/>
  <c r="H20"/>
  <c r="G12"/>
  <c r="G20"/>
  <c r="F12"/>
  <c r="F20"/>
  <c r="I12"/>
  <c r="I20"/>
  <c r="D13" i="13"/>
  <c r="C11" i="5"/>
  <c r="D14" i="13" s="1"/>
  <c r="AP3" i="5"/>
  <c r="W12"/>
  <c r="T12"/>
  <c r="O12"/>
  <c r="M12"/>
  <c r="E12"/>
  <c r="S23" i="13"/>
  <c r="S15"/>
  <c r="AD33" i="12"/>
  <c r="AD58"/>
  <c r="AP33"/>
  <c r="AP58"/>
  <c r="AA12" i="5"/>
  <c r="O23" i="13"/>
  <c r="O15"/>
  <c r="V23"/>
  <c r="V15"/>
  <c r="R23"/>
  <c r="R15"/>
  <c r="E15"/>
  <c r="E23"/>
  <c r="AA33" i="12"/>
  <c r="AA58"/>
  <c r="G23" i="13"/>
  <c r="G15"/>
  <c r="K23"/>
  <c r="K15"/>
  <c r="N12" i="5"/>
  <c r="T23" i="13"/>
  <c r="T15"/>
  <c r="N15"/>
  <c r="N23"/>
  <c r="AC23"/>
  <c r="AC15"/>
  <c r="L23"/>
  <c r="L15"/>
  <c r="AO33" i="12"/>
  <c r="AO58"/>
  <c r="Q12" i="5"/>
  <c r="I23" i="13"/>
  <c r="I15"/>
  <c r="P23"/>
  <c r="P15"/>
  <c r="AC33" i="12"/>
  <c r="AC58"/>
  <c r="Y33"/>
  <c r="Y58"/>
  <c r="AN33"/>
  <c r="AN58"/>
  <c r="F23" i="13"/>
  <c r="F15"/>
  <c r="U23"/>
  <c r="U15"/>
  <c r="Q23"/>
  <c r="Q15"/>
  <c r="J23"/>
  <c r="J15"/>
  <c r="D12" i="5"/>
  <c r="Z33" i="12"/>
  <c r="Z58"/>
  <c r="AB33"/>
  <c r="AB58"/>
  <c r="AL33"/>
  <c r="AL58"/>
  <c r="X33"/>
  <c r="X58"/>
  <c r="D23" i="13"/>
  <c r="D15"/>
  <c r="H23"/>
  <c r="H15"/>
  <c r="AA23"/>
  <c r="AA15"/>
  <c r="Z23"/>
  <c r="Z15"/>
  <c r="Y23"/>
  <c r="Y15"/>
  <c r="X23"/>
  <c r="X15"/>
  <c r="AM33" i="12"/>
  <c r="AM58"/>
  <c r="W23" i="13"/>
  <c r="W15"/>
  <c r="AB23"/>
  <c r="AB15"/>
  <c r="M23"/>
  <c r="M15"/>
  <c r="AJ33" i="12"/>
  <c r="AJ58"/>
  <c r="AK33"/>
  <c r="AK58"/>
  <c r="AH33"/>
  <c r="AH58"/>
  <c r="AG33"/>
  <c r="AG58"/>
  <c r="AI33"/>
  <c r="AI58"/>
  <c r="AF33"/>
  <c r="AF58"/>
  <c r="AE33"/>
  <c r="AE58"/>
  <c r="R58"/>
  <c r="P33"/>
  <c r="V33"/>
  <c r="J58"/>
  <c r="H33"/>
  <c r="S58"/>
  <c r="W33"/>
  <c r="W58"/>
  <c r="U33"/>
  <c r="U58"/>
  <c r="T33"/>
  <c r="T58"/>
  <c r="Q33"/>
  <c r="Q58"/>
  <c r="O58"/>
  <c r="O33"/>
  <c r="N58"/>
  <c r="N33"/>
  <c r="M33"/>
  <c r="M58"/>
  <c r="L58"/>
  <c r="L33"/>
  <c r="K58"/>
  <c r="K33"/>
  <c r="I58"/>
  <c r="I33"/>
  <c r="G58"/>
  <c r="G33"/>
  <c r="F58"/>
  <c r="E33"/>
  <c r="E58"/>
  <c r="D58"/>
  <c r="D33"/>
  <c r="AU44" l="1"/>
  <c r="AU43"/>
  <c r="AU45"/>
  <c r="AP12" i="5"/>
  <c r="AQ32" i="12"/>
  <c r="AU40"/>
  <c r="AU42"/>
  <c r="AU52"/>
  <c r="AU48"/>
  <c r="AU46"/>
  <c r="AU41"/>
  <c r="AU11"/>
  <c r="AU35"/>
  <c r="AU49"/>
  <c r="AU37"/>
  <c r="AU50"/>
  <c r="AU51"/>
  <c r="AU36"/>
  <c r="AQ57"/>
  <c r="AU38"/>
  <c r="AU39"/>
  <c r="AU47"/>
  <c r="AP10" i="5"/>
  <c r="C13" i="13" s="1"/>
  <c r="AU19" i="12"/>
  <c r="AU24"/>
  <c r="AU20"/>
  <c r="AU21"/>
  <c r="AU12"/>
  <c r="AP4" i="5"/>
  <c r="C7" i="13" s="1"/>
  <c r="AU13" i="12"/>
  <c r="AU14"/>
  <c r="AU16"/>
  <c r="AU25"/>
  <c r="AU15"/>
  <c r="AU27"/>
  <c r="AU17"/>
  <c r="AU22"/>
  <c r="AU23"/>
  <c r="AU26"/>
  <c r="AU18"/>
  <c r="AP17" i="5"/>
  <c r="C20" i="13" s="1"/>
  <c r="AP19" i="5"/>
  <c r="C22" i="13" s="1"/>
  <c r="AP16" i="5"/>
  <c r="C19" i="13" s="1"/>
  <c r="AP18" i="5"/>
  <c r="C21" i="13" s="1"/>
  <c r="AP14" i="5"/>
  <c r="C17" i="13" s="1"/>
  <c r="AP13" i="5"/>
  <c r="C16" i="13" s="1"/>
  <c r="AP15" i="5"/>
  <c r="C18" i="13" s="1"/>
  <c r="AP5" i="5"/>
  <c r="C8" i="13" s="1"/>
  <c r="AP9" i="5"/>
  <c r="C12" i="13" s="1"/>
  <c r="AP7" i="5"/>
  <c r="C10" i="13" s="1"/>
  <c r="AP11" i="5"/>
  <c r="C14" i="13" s="1"/>
  <c r="AP8" i="5"/>
  <c r="C11" i="13" s="1"/>
  <c r="AP6" i="5"/>
  <c r="C9" i="13" s="1"/>
</calcChain>
</file>

<file path=xl/sharedStrings.xml><?xml version="1.0" encoding="utf-8"?>
<sst xmlns="http://schemas.openxmlformats.org/spreadsheetml/2006/main" count="146" uniqueCount="106">
  <si>
    <t>Nom</t>
  </si>
  <si>
    <t>Prénom</t>
  </si>
  <si>
    <t>Abs</t>
  </si>
  <si>
    <t>Calcul</t>
  </si>
  <si>
    <t>Grandeur et mesure</t>
  </si>
  <si>
    <t>Géométrie</t>
  </si>
  <si>
    <t>réussite</t>
  </si>
  <si>
    <t>score /3</t>
  </si>
  <si>
    <t>Il faut remplir un fichier par classe et non par école.</t>
  </si>
  <si>
    <t>Ce fichier tableur comporte 4 feuilles (y compris cette page d'accueil)</t>
  </si>
  <si>
    <t>Pour renommer l'onglet avec le nom de la classe</t>
  </si>
  <si>
    <t>1. Cliquer droit sur l'onglet</t>
  </si>
  <si>
    <t>2. Choisir "renommer" dans le menu déroulant</t>
  </si>
  <si>
    <t>NO0402</t>
  </si>
  <si>
    <t>NO0901</t>
  </si>
  <si>
    <t>MATHEMATIQUES</t>
  </si>
  <si>
    <t>FRANCAIS</t>
  </si>
  <si>
    <t>Nombres</t>
  </si>
  <si>
    <t>Grandeur et mesures</t>
  </si>
  <si>
    <t>Gestion des données</t>
  </si>
  <si>
    <t>CA0205</t>
  </si>
  <si>
    <t>CA0609</t>
  </si>
  <si>
    <t>GM0408</t>
  </si>
  <si>
    <t>GM0409</t>
  </si>
  <si>
    <t>OG0113</t>
  </si>
  <si>
    <t>LI0101</t>
  </si>
  <si>
    <t>LI0106</t>
  </si>
  <si>
    <t xml:space="preserve"> item/élève</t>
  </si>
  <si>
    <t>Réussite</t>
  </si>
  <si>
    <t>Ecole :</t>
  </si>
  <si>
    <t>Commune :</t>
  </si>
  <si>
    <t>Adresse :</t>
  </si>
  <si>
    <t>Classe :</t>
  </si>
  <si>
    <t>en Français</t>
  </si>
  <si>
    <t>Total réponses</t>
  </si>
  <si>
    <t>score /5</t>
  </si>
  <si>
    <t>nombre d'élèves de la classe :</t>
  </si>
  <si>
    <t>OGD</t>
  </si>
  <si>
    <t>Maths</t>
  </si>
  <si>
    <t>Septembre 2015</t>
  </si>
  <si>
    <t>Classe de CE2</t>
  </si>
  <si>
    <t>Aide à l'analyse des résultats de l'évaluation diagnostique</t>
  </si>
  <si>
    <t>On passe d'une feuille à l'autre en cliquant sur les onglets qui se trouvent en bas à gauche du classeur.</t>
  </si>
  <si>
    <t>3. Pour valider et sortir, cliquer n'importe où ailleurs sur la page</t>
  </si>
  <si>
    <t>Les feuilles sont protégées afin que l'on ne puisse pas effacer une formule par erreur.</t>
  </si>
  <si>
    <t>Pour enlever la protection</t>
  </si>
  <si>
    <t>2. Aucun mot de passe n'est exigé, en protégeant la feuille (même opération avec commande "protéger la feuille), vous pouvez en créer.</t>
  </si>
  <si>
    <t>Pour saisir les résultats</t>
  </si>
  <si>
    <t>1. Sur la feuille "Saisie", entrer  une des valeurs attendues (1, 9, 0, Abs)
2. Pour modifier un nom, retour sur la feuille "Classe"</t>
  </si>
  <si>
    <t>3. Pour lire les résultats, utiliser la feuille "Analyse".La feuille "Saisie" donne les % par élève et par classe</t>
  </si>
  <si>
    <t>1. Dans le ruban, ouvrir l'onglet "révision", groupe "modification", commande "oter la protection de la feuille".</t>
  </si>
  <si>
    <t>Livret 1</t>
  </si>
  <si>
    <t>Nombre total de réponse 1 (bonne réponse) par élève</t>
  </si>
  <si>
    <t>Nombre total de Abs ( élève absent lors de la passation)</t>
  </si>
  <si>
    <t>Pourcentage de réussite</t>
  </si>
  <si>
    <t>Classe de :</t>
  </si>
  <si>
    <t>Ecriture</t>
  </si>
  <si>
    <t>Français</t>
  </si>
  <si>
    <t>Elève</t>
  </si>
  <si>
    <t xml:space="preserve"> item par élève</t>
  </si>
  <si>
    <t>Total réponses items par classe</t>
  </si>
  <si>
    <t>Pour saisir vos résultats, utiliser de préférence, les flèches de votre clavier.
Il suffit par exemple d'entrer la valeur 1 ou 9 ou 0 ou Abs
puis de valider en appuyant sur la flèche vers le bas ou vers la droite pour passer à l'Item suivant.</t>
  </si>
  <si>
    <t>OG0114</t>
  </si>
  <si>
    <t>OG0115</t>
  </si>
  <si>
    <t>Numéro exercice</t>
  </si>
  <si>
    <t>GE0303</t>
  </si>
  <si>
    <t>Séquence</t>
  </si>
  <si>
    <t>Référence Item</t>
  </si>
  <si>
    <t>Référence item</t>
  </si>
  <si>
    <t>Organisation et gestion des données</t>
  </si>
  <si>
    <r>
      <t>édu</t>
    </r>
    <r>
      <rPr>
        <b/>
        <sz val="45"/>
        <color rgb="FF3129A7"/>
        <rFont val="Calibri"/>
        <family val="2"/>
      </rPr>
      <t>SCOL</t>
    </r>
  </si>
  <si>
    <t>Lecture Code</t>
  </si>
  <si>
    <t>Lecture Compréhension</t>
  </si>
  <si>
    <t>LI0103</t>
  </si>
  <si>
    <t>LI0405</t>
  </si>
  <si>
    <t>LI0406</t>
  </si>
  <si>
    <t>LI0407</t>
  </si>
  <si>
    <t>LI0303</t>
  </si>
  <si>
    <t>LI0206</t>
  </si>
  <si>
    <t>Ecrire</t>
  </si>
  <si>
    <t>Vocabulaire</t>
  </si>
  <si>
    <t>EC0111</t>
  </si>
  <si>
    <t>EC0103</t>
  </si>
  <si>
    <t>VO0101</t>
  </si>
  <si>
    <t>VOC0102</t>
  </si>
  <si>
    <t>VOC0103</t>
  </si>
  <si>
    <t>VOC0104</t>
  </si>
  <si>
    <r>
      <t>NO010</t>
    </r>
    <r>
      <rPr>
        <sz val="10"/>
        <rFont val="Arial"/>
        <family val="2"/>
      </rPr>
      <t>4</t>
    </r>
  </si>
  <si>
    <t>NO0217</t>
  </si>
  <si>
    <t>NO0218</t>
  </si>
  <si>
    <t>CA0202</t>
  </si>
  <si>
    <t>CA0415</t>
  </si>
  <si>
    <t>CA0405</t>
  </si>
  <si>
    <t>CA1201</t>
  </si>
  <si>
    <t>score /6</t>
  </si>
  <si>
    <t>score /1</t>
  </si>
  <si>
    <t>score /2</t>
  </si>
  <si>
    <t>Lecture code</t>
  </si>
  <si>
    <t>Lecture compréhension</t>
  </si>
  <si>
    <t>score /4</t>
  </si>
  <si>
    <t>vocabulaire</t>
  </si>
  <si>
    <t>LI0601</t>
  </si>
  <si>
    <t>LI0602</t>
  </si>
  <si>
    <t>LI0603</t>
  </si>
  <si>
    <t>score /8</t>
  </si>
  <si>
    <t>LI0608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</si>
</sst>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2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color rgb="FFFFC00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sz val="16"/>
      <color theme="3"/>
      <name val="Arial"/>
      <family val="2"/>
    </font>
    <font>
      <b/>
      <sz val="16"/>
      <color theme="0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i/>
      <sz val="20"/>
      <name val="Arial"/>
      <family val="2"/>
    </font>
    <font>
      <b/>
      <i/>
      <sz val="16"/>
      <color theme="3" tint="-0.249977111117893"/>
      <name val="Arial"/>
      <family val="2"/>
    </font>
    <font>
      <b/>
      <sz val="26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b/>
      <i/>
      <sz val="10"/>
      <color theme="0"/>
      <name val="Arial"/>
      <family val="2"/>
    </font>
    <font>
      <sz val="20"/>
      <name val="Bradley Hand ITC"/>
      <family val="4"/>
    </font>
    <font>
      <i/>
      <sz val="12"/>
      <name val="Arial"/>
      <family val="2"/>
    </font>
    <font>
      <sz val="12"/>
      <name val="Bradley Hand ITC"/>
      <family val="4"/>
    </font>
    <font>
      <sz val="12"/>
      <color rgb="FFFF0000"/>
      <name val="Arial"/>
      <family val="2"/>
    </font>
    <font>
      <sz val="20"/>
      <name val="Arial"/>
      <family val="2"/>
    </font>
    <font>
      <sz val="60"/>
      <color rgb="FF3129A7"/>
      <name val="Calibri"/>
      <family val="2"/>
    </font>
    <font>
      <b/>
      <sz val="45"/>
      <color rgb="FF3129A7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 style="thin">
        <color auto="1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 style="double">
        <color theme="4"/>
      </left>
      <right/>
      <top/>
      <bottom/>
      <diagonal/>
    </border>
    <border>
      <left/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246">
    <xf numFmtId="0" fontId="0" fillId="0" borderId="0" xfId="0"/>
    <xf numFmtId="0" fontId="3" fillId="0" borderId="0" xfId="0" applyFont="1"/>
    <xf numFmtId="0" fontId="4" fillId="0" borderId="1" xfId="0" applyFont="1" applyBorder="1" applyProtection="1"/>
    <xf numFmtId="0" fontId="8" fillId="0" borderId="0" xfId="0" applyFont="1"/>
    <xf numFmtId="0" fontId="1" fillId="0" borderId="0" xfId="0" applyFont="1" applyProtection="1"/>
    <xf numFmtId="0" fontId="4" fillId="2" borderId="1" xfId="0" applyFont="1" applyFill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4" fillId="0" borderId="1" xfId="0" applyFont="1" applyBorder="1" applyAlignment="1" applyProtection="1">
      <alignment vertical="center"/>
    </xf>
    <xf numFmtId="0" fontId="0" fillId="0" borderId="1" xfId="0" applyBorder="1" applyProtection="1"/>
    <xf numFmtId="0" fontId="5" fillId="2" borderId="1" xfId="0" applyFont="1" applyFill="1" applyBorder="1" applyAlignment="1" applyProtection="1">
      <alignment horizontal="center"/>
    </xf>
    <xf numFmtId="164" fontId="5" fillId="0" borderId="1" xfId="0" applyNumberFormat="1" applyFont="1" applyBorder="1" applyProtection="1"/>
    <xf numFmtId="0" fontId="10" fillId="7" borderId="19" xfId="0" applyFont="1" applyFill="1" applyBorder="1" applyAlignment="1" applyProtection="1">
      <alignment horizontal="left"/>
    </xf>
    <xf numFmtId="0" fontId="0" fillId="0" borderId="0" xfId="0" applyBorder="1"/>
    <xf numFmtId="0" fontId="13" fillId="0" borderId="0" xfId="0" applyFont="1" applyBorder="1" applyAlignment="1"/>
    <xf numFmtId="0" fontId="8" fillId="0" borderId="0" xfId="0" applyFont="1" applyBorder="1"/>
    <xf numFmtId="0" fontId="0" fillId="0" borderId="0" xfId="0" applyBorder="1" applyAlignment="1"/>
    <xf numFmtId="17" fontId="8" fillId="0" borderId="0" xfId="0" applyNumberFormat="1" applyFont="1" applyBorder="1" applyAlignment="1"/>
    <xf numFmtId="0" fontId="0" fillId="0" borderId="0" xfId="0" applyBorder="1" applyAlignment="1">
      <alignment vertical="center"/>
    </xf>
    <xf numFmtId="17" fontId="13" fillId="0" borderId="0" xfId="0" applyNumberFormat="1" applyFont="1" applyBorder="1" applyAlignme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3" fillId="0" borderId="0" xfId="0" applyFont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1" xfId="0" applyBorder="1"/>
    <xf numFmtId="0" fontId="0" fillId="0" borderId="38" xfId="0" applyBorder="1"/>
    <xf numFmtId="0" fontId="0" fillId="0" borderId="32" xfId="0" applyBorder="1"/>
    <xf numFmtId="0" fontId="19" fillId="0" borderId="9" xfId="0" applyFont="1" applyBorder="1" applyAlignment="1" applyProtection="1">
      <alignment horizontal="right"/>
    </xf>
    <xf numFmtId="0" fontId="19" fillId="0" borderId="6" xfId="0" applyFont="1" applyBorder="1" applyAlignment="1" applyProtection="1">
      <alignment horizontal="right"/>
    </xf>
    <xf numFmtId="0" fontId="19" fillId="0" borderId="7" xfId="0" applyFont="1" applyBorder="1" applyAlignment="1" applyProtection="1">
      <alignment horizontal="right"/>
    </xf>
    <xf numFmtId="0" fontId="13" fillId="0" borderId="0" xfId="0" applyFont="1" applyProtection="1"/>
    <xf numFmtId="0" fontId="13" fillId="2" borderId="1" xfId="0" applyFont="1" applyFill="1" applyBorder="1" applyProtection="1"/>
    <xf numFmtId="0" fontId="13" fillId="0" borderId="1" xfId="0" applyFont="1" applyBorder="1" applyProtection="1">
      <protection locked="0"/>
    </xf>
    <xf numFmtId="0" fontId="13" fillId="0" borderId="1" xfId="0" applyFont="1" applyBorder="1" applyProtection="1"/>
    <xf numFmtId="49" fontId="1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 applyAlignment="1"/>
    <xf numFmtId="0" fontId="3" fillId="3" borderId="1" xfId="0" applyFont="1" applyFill="1" applyBorder="1" applyAlignment="1" applyProtection="1">
      <alignment horizontal="center" textRotation="90"/>
    </xf>
    <xf numFmtId="0" fontId="19" fillId="8" borderId="9" xfId="0" applyFont="1" applyFill="1" applyBorder="1" applyAlignment="1" applyProtection="1">
      <alignment horizontal="right"/>
    </xf>
    <xf numFmtId="0" fontId="19" fillId="8" borderId="6" xfId="0" applyFont="1" applyFill="1" applyBorder="1" applyAlignment="1" applyProtection="1">
      <alignment horizontal="right"/>
    </xf>
    <xf numFmtId="0" fontId="19" fillId="8" borderId="7" xfId="0" applyFont="1" applyFill="1" applyBorder="1" applyAlignment="1" applyProtection="1">
      <alignment horizontal="right"/>
    </xf>
    <xf numFmtId="0" fontId="26" fillId="8" borderId="9" xfId="0" applyFont="1" applyFill="1" applyBorder="1" applyAlignment="1" applyProtection="1">
      <alignment horizontal="right"/>
    </xf>
    <xf numFmtId="0" fontId="26" fillId="8" borderId="6" xfId="0" applyFont="1" applyFill="1" applyBorder="1" applyAlignment="1" applyProtection="1">
      <alignment horizontal="right"/>
    </xf>
    <xf numFmtId="0" fontId="26" fillId="8" borderId="7" xfId="0" applyFont="1" applyFill="1" applyBorder="1" applyAlignment="1" applyProtection="1">
      <alignment horizontal="right"/>
    </xf>
    <xf numFmtId="0" fontId="0" fillId="3" borderId="1" xfId="0" applyFill="1" applyBorder="1" applyAlignment="1" applyProtection="1">
      <alignment horizontal="center" vertical="center" textRotation="90"/>
    </xf>
    <xf numFmtId="0" fontId="4" fillId="0" borderId="10" xfId="0" applyFont="1" applyBorder="1" applyAlignment="1" applyProtection="1">
      <alignment horizontal="center" vertical="center" wrapText="1"/>
    </xf>
    <xf numFmtId="0" fontId="3" fillId="13" borderId="41" xfId="0" applyFont="1" applyFill="1" applyBorder="1" applyAlignment="1" applyProtection="1">
      <alignment horizontal="center" textRotation="90"/>
    </xf>
    <xf numFmtId="0" fontId="3" fillId="13" borderId="1" xfId="0" applyFont="1" applyFill="1" applyBorder="1" applyAlignment="1" applyProtection="1">
      <alignment horizontal="center" textRotation="90"/>
    </xf>
    <xf numFmtId="0" fontId="8" fillId="12" borderId="52" xfId="0" applyFont="1" applyFill="1" applyBorder="1" applyAlignment="1" applyProtection="1">
      <alignment horizontal="center" vertical="center" textRotation="90" wrapText="1"/>
    </xf>
    <xf numFmtId="0" fontId="0" fillId="12" borderId="53" xfId="0" applyFill="1" applyBorder="1" applyAlignment="1" applyProtection="1">
      <alignment horizontal="center" vertical="center" textRotation="90" wrapText="1"/>
    </xf>
    <xf numFmtId="0" fontId="0" fillId="12" borderId="54" xfId="0" applyFill="1" applyBorder="1" applyAlignment="1" applyProtection="1">
      <alignment horizontal="center" vertical="top" textRotation="90" wrapText="1"/>
    </xf>
    <xf numFmtId="0" fontId="3" fillId="13" borderId="41" xfId="0" applyFont="1" applyFill="1" applyBorder="1" applyAlignment="1" applyProtection="1">
      <alignment horizontal="center" vertical="top" textRotation="90"/>
    </xf>
    <xf numFmtId="0" fontId="3" fillId="13" borderId="41" xfId="0" applyFont="1" applyFill="1" applyBorder="1" applyAlignment="1" applyProtection="1">
      <alignment horizontal="center" vertical="center" textRotation="90"/>
    </xf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 textRotation="90"/>
    </xf>
    <xf numFmtId="0" fontId="0" fillId="12" borderId="53" xfId="0" applyFill="1" applyBorder="1" applyAlignment="1" applyProtection="1">
      <alignment horizontal="center"/>
    </xf>
    <xf numFmtId="0" fontId="0" fillId="4" borderId="41" xfId="0" applyFill="1" applyBorder="1" applyAlignment="1" applyProtection="1">
      <alignment horizontal="center"/>
    </xf>
    <xf numFmtId="0" fontId="0" fillId="11" borderId="41" xfId="0" applyFill="1" applyBorder="1" applyAlignment="1" applyProtection="1">
      <alignment horizontal="center"/>
    </xf>
    <xf numFmtId="0" fontId="0" fillId="10" borderId="41" xfId="0" applyFill="1" applyBorder="1" applyAlignment="1" applyProtection="1">
      <alignment horizontal="center"/>
    </xf>
    <xf numFmtId="0" fontId="23" fillId="9" borderId="42" xfId="0" applyFont="1" applyFill="1" applyBorder="1" applyAlignment="1" applyProtection="1">
      <alignment horizontal="center"/>
    </xf>
    <xf numFmtId="0" fontId="23" fillId="9" borderId="43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24" fillId="12" borderId="53" xfId="0" applyNumberFormat="1" applyFont="1" applyFill="1" applyBorder="1" applyAlignment="1" applyProtection="1">
      <alignment horizontal="center"/>
    </xf>
    <xf numFmtId="164" fontId="24" fillId="9" borderId="8" xfId="0" applyNumberFormat="1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top"/>
    </xf>
    <xf numFmtId="0" fontId="21" fillId="0" borderId="9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textRotation="90"/>
    </xf>
    <xf numFmtId="0" fontId="3" fillId="0" borderId="1" xfId="0" applyFont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4" fillId="0" borderId="1" xfId="0" applyFont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center"/>
    </xf>
    <xf numFmtId="0" fontId="23" fillId="9" borderId="2" xfId="0" applyFont="1" applyFill="1" applyBorder="1" applyAlignment="1" applyProtection="1">
      <alignment horizontal="center"/>
    </xf>
    <xf numFmtId="0" fontId="23" fillId="9" borderId="3" xfId="0" applyFont="1" applyFill="1" applyBorder="1" applyAlignment="1" applyProtection="1">
      <alignment horizontal="center"/>
    </xf>
    <xf numFmtId="164" fontId="11" fillId="0" borderId="0" xfId="0" applyNumberFormat="1" applyFont="1" applyAlignment="1" applyProtection="1">
      <alignment horizontal="center"/>
    </xf>
    <xf numFmtId="0" fontId="0" fillId="3" borderId="5" xfId="0" applyFill="1" applyBorder="1" applyAlignment="1" applyProtection="1">
      <alignment horizontal="center" textRotation="90"/>
    </xf>
    <xf numFmtId="0" fontId="8" fillId="0" borderId="1" xfId="0" applyFon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28" fillId="0" borderId="0" xfId="0" applyFont="1" applyProtection="1">
      <protection hidden="1"/>
    </xf>
    <xf numFmtId="0" fontId="28" fillId="0" borderId="0" xfId="0" applyFont="1" applyProtection="1"/>
    <xf numFmtId="0" fontId="0" fillId="0" borderId="0" xfId="0" applyProtection="1"/>
    <xf numFmtId="10" fontId="0" fillId="0" borderId="1" xfId="0" applyNumberFormat="1" applyBorder="1" applyProtection="1"/>
    <xf numFmtId="0" fontId="0" fillId="5" borderId="1" xfId="0" applyFill="1" applyBorder="1" applyProtection="1"/>
    <xf numFmtId="0" fontId="0" fillId="5" borderId="0" xfId="0" applyFill="1" applyProtection="1"/>
    <xf numFmtId="0" fontId="3" fillId="14" borderId="1" xfId="0" applyFont="1" applyFill="1" applyBorder="1" applyAlignment="1" applyProtection="1">
      <alignment horizontal="center" vertical="center" wrapText="1"/>
    </xf>
    <xf numFmtId="0" fontId="0" fillId="14" borderId="1" xfId="0" applyFont="1" applyFill="1" applyBorder="1" applyProtection="1"/>
    <xf numFmtId="0" fontId="8" fillId="14" borderId="1" xfId="0" applyFont="1" applyFill="1" applyBorder="1" applyProtection="1">
      <protection locked="0"/>
    </xf>
    <xf numFmtId="0" fontId="0" fillId="14" borderId="1" xfId="0" applyFill="1" applyBorder="1" applyProtection="1">
      <protection locked="0"/>
    </xf>
    <xf numFmtId="0" fontId="5" fillId="2" borderId="4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vertical="top" textRotation="90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center"/>
    </xf>
    <xf numFmtId="0" fontId="3" fillId="14" borderId="57" xfId="0" applyFont="1" applyFill="1" applyBorder="1" applyAlignment="1" applyProtection="1">
      <alignment horizontal="center" vertical="center" wrapText="1"/>
    </xf>
    <xf numFmtId="0" fontId="8" fillId="14" borderId="57" xfId="0" applyFont="1" applyFill="1" applyBorder="1" applyProtection="1">
      <protection locked="0"/>
    </xf>
    <xf numFmtId="0" fontId="0" fillId="14" borderId="57" xfId="0" applyFill="1" applyBorder="1" applyProtection="1">
      <protection locked="0"/>
    </xf>
    <xf numFmtId="0" fontId="0" fillId="0" borderId="57" xfId="0" applyBorder="1" applyProtection="1"/>
    <xf numFmtId="10" fontId="0" fillId="0" borderId="58" xfId="0" applyNumberFormat="1" applyBorder="1" applyProtection="1"/>
    <xf numFmtId="10" fontId="0" fillId="0" borderId="60" xfId="0" applyNumberFormat="1" applyBorder="1" applyProtection="1"/>
    <xf numFmtId="0" fontId="4" fillId="0" borderId="61" xfId="0" applyFont="1" applyBorder="1" applyAlignment="1" applyProtection="1">
      <alignment horizontal="center" vertical="center" wrapText="1"/>
    </xf>
    <xf numFmtId="0" fontId="0" fillId="5" borderId="57" xfId="0" applyFill="1" applyBorder="1" applyProtection="1"/>
    <xf numFmtId="0" fontId="0" fillId="5" borderId="57" xfId="0" applyFill="1" applyBorder="1" applyProtection="1">
      <protection locked="0"/>
    </xf>
    <xf numFmtId="0" fontId="4" fillId="2" borderId="5" xfId="0" applyFont="1" applyFill="1" applyBorder="1" applyAlignment="1" applyProtection="1">
      <alignment horizontal="center"/>
    </xf>
    <xf numFmtId="0" fontId="4" fillId="0" borderId="5" xfId="0" applyFont="1" applyBorder="1" applyProtection="1"/>
    <xf numFmtId="0" fontId="0" fillId="5" borderId="63" xfId="0" applyFill="1" applyBorder="1" applyProtection="1"/>
    <xf numFmtId="0" fontId="0" fillId="0" borderId="64" xfId="0" applyBorder="1" applyProtection="1"/>
    <xf numFmtId="0" fontId="27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left"/>
    </xf>
    <xf numFmtId="0" fontId="3" fillId="14" borderId="5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14" borderId="57" xfId="0" applyFont="1" applyFill="1" applyBorder="1" applyProtection="1"/>
    <xf numFmtId="0" fontId="8" fillId="5" borderId="1" xfId="0" applyFont="1" applyFill="1" applyBorder="1" applyProtection="1"/>
    <xf numFmtId="0" fontId="8" fillId="14" borderId="1" xfId="0" applyFont="1" applyFill="1" applyBorder="1" applyProtection="1"/>
    <xf numFmtId="0" fontId="4" fillId="0" borderId="1" xfId="0" applyFont="1" applyBorder="1" applyAlignment="1" applyProtection="1">
      <alignment vertical="top"/>
    </xf>
    <xf numFmtId="0" fontId="30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14" borderId="5" xfId="0" applyFont="1" applyFill="1" applyBorder="1" applyProtection="1"/>
    <xf numFmtId="0" fontId="8" fillId="5" borderId="57" xfId="0" applyFont="1" applyFill="1" applyBorder="1" applyProtection="1"/>
    <xf numFmtId="0" fontId="3" fillId="0" borderId="56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8" fillId="5" borderId="57" xfId="0" applyFont="1" applyFill="1" applyBorder="1" applyProtection="1">
      <protection locked="0"/>
    </xf>
    <xf numFmtId="0" fontId="8" fillId="5" borderId="1" xfId="0" applyFont="1" applyFill="1" applyBorder="1" applyProtection="1">
      <protection locked="0"/>
    </xf>
    <xf numFmtId="17" fontId="17" fillId="6" borderId="0" xfId="0" applyNumberFormat="1" applyFont="1" applyFill="1" applyBorder="1" applyAlignment="1">
      <alignment wrapText="1"/>
    </xf>
    <xf numFmtId="0" fontId="18" fillId="6" borderId="0" xfId="0" applyFont="1" applyFill="1" applyBorder="1" applyAlignment="1">
      <alignment wrapText="1"/>
    </xf>
    <xf numFmtId="17" fontId="14" fillId="6" borderId="0" xfId="0" applyNumberFormat="1" applyFont="1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14" fillId="6" borderId="0" xfId="0" applyFont="1" applyFill="1" applyBorder="1" applyAlignment="1">
      <alignment vertical="top" wrapText="1"/>
    </xf>
    <xf numFmtId="17" fontId="2" fillId="0" borderId="0" xfId="0" applyNumberFormat="1" applyFont="1" applyBorder="1" applyAlignment="1"/>
    <xf numFmtId="0" fontId="2" fillId="0" borderId="0" xfId="0" applyFont="1" applyBorder="1" applyAlignment="1"/>
    <xf numFmtId="0" fontId="0" fillId="0" borderId="0" xfId="0" applyAlignment="1"/>
    <xf numFmtId="0" fontId="0" fillId="0" borderId="27" xfId="0" applyBorder="1" applyAlignment="1"/>
    <xf numFmtId="17" fontId="14" fillId="6" borderId="0" xfId="0" applyNumberFormat="1" applyFont="1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14" fillId="6" borderId="0" xfId="0" applyFont="1" applyFill="1" applyBorder="1" applyAlignment="1">
      <alignment wrapText="1"/>
    </xf>
    <xf numFmtId="49" fontId="12" fillId="0" borderId="22" xfId="0" applyNumberFormat="1" applyFont="1" applyBorder="1" applyAlignment="1">
      <alignment horizontal="center"/>
    </xf>
    <xf numFmtId="49" fontId="0" fillId="0" borderId="22" xfId="0" applyNumberFormat="1" applyBorder="1" applyAlignment="1">
      <alignment horizontal="center"/>
    </xf>
    <xf numFmtId="49" fontId="12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2" fillId="0" borderId="40" xfId="0" applyNumberFormat="1" applyFont="1" applyBorder="1" applyAlignment="1">
      <alignment horizontal="center" vertical="top"/>
    </xf>
    <xf numFmtId="49" fontId="0" fillId="0" borderId="40" xfId="0" applyNumberFormat="1" applyBorder="1" applyAlignment="1">
      <alignment horizontal="center" vertical="top"/>
    </xf>
    <xf numFmtId="0" fontId="15" fillId="6" borderId="31" xfId="0" applyFont="1" applyFill="1" applyBorder="1" applyAlignment="1">
      <alignment horizontal="center" vertical="top"/>
    </xf>
    <xf numFmtId="0" fontId="16" fillId="6" borderId="32" xfId="0" applyFont="1" applyFill="1" applyBorder="1" applyAlignment="1">
      <alignment horizontal="center" vertical="top"/>
    </xf>
    <xf numFmtId="0" fontId="20" fillId="0" borderId="0" xfId="0" applyFont="1" applyAlignment="1"/>
    <xf numFmtId="0" fontId="14" fillId="6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vertical="center"/>
    </xf>
    <xf numFmtId="0" fontId="1" fillId="7" borderId="17" xfId="0" applyFont="1" applyFill="1" applyBorder="1" applyAlignment="1" applyProtection="1">
      <alignment horizontal="right"/>
    </xf>
    <xf numFmtId="0" fontId="0" fillId="7" borderId="18" xfId="0" applyFill="1" applyBorder="1" applyAlignment="1" applyProtection="1">
      <alignment horizontal="right"/>
    </xf>
    <xf numFmtId="0" fontId="25" fillId="0" borderId="16" xfId="0" applyFont="1" applyBorder="1" applyAlignment="1" applyProtection="1">
      <protection locked="0"/>
    </xf>
    <xf numFmtId="0" fontId="25" fillId="0" borderId="13" xfId="0" applyFont="1" applyBorder="1" applyAlignment="1" applyProtection="1">
      <protection locked="0"/>
    </xf>
    <xf numFmtId="0" fontId="25" fillId="0" borderId="14" xfId="0" applyFont="1" applyBorder="1" applyAlignment="1" applyProtection="1">
      <protection locked="0"/>
    </xf>
    <xf numFmtId="0" fontId="25" fillId="0" borderId="15" xfId="0" applyFont="1" applyBorder="1" applyAlignment="1" applyProtection="1">
      <protection locked="0"/>
    </xf>
    <xf numFmtId="164" fontId="11" fillId="0" borderId="20" xfId="0" applyNumberFormat="1" applyFont="1" applyBorder="1" applyAlignment="1" applyProtection="1">
      <alignment horizontal="center"/>
    </xf>
    <xf numFmtId="0" fontId="11" fillId="0" borderId="21" xfId="0" applyFont="1" applyBorder="1" applyAlignment="1" applyProtection="1">
      <alignment horizontal="center"/>
    </xf>
    <xf numFmtId="0" fontId="29" fillId="0" borderId="51" xfId="0" applyFont="1" applyBorder="1" applyAlignment="1" applyProtection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vertical="center" textRotation="90"/>
    </xf>
    <xf numFmtId="0" fontId="0" fillId="0" borderId="5" xfId="0" applyBorder="1" applyAlignment="1">
      <alignment vertical="center" textRotation="90"/>
    </xf>
    <xf numFmtId="0" fontId="0" fillId="15" borderId="4" xfId="0" applyFill="1" applyBorder="1" applyAlignment="1" applyProtection="1">
      <alignment textRotation="90"/>
    </xf>
    <xf numFmtId="0" fontId="0" fillId="15" borderId="62" xfId="0" applyFill="1" applyBorder="1" applyAlignment="1">
      <alignment textRotation="90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5" fillId="8" borderId="0" xfId="0" applyFont="1" applyFill="1" applyBorder="1" applyAlignment="1" applyProtection="1"/>
    <xf numFmtId="0" fontId="25" fillId="8" borderId="14" xfId="0" applyFont="1" applyFill="1" applyBorder="1" applyAlignment="1" applyProtection="1"/>
    <xf numFmtId="0" fontId="11" fillId="0" borderId="55" xfId="0" applyFont="1" applyBorder="1" applyAlignment="1" applyProtection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3" borderId="4" xfId="0" applyFill="1" applyBorder="1" applyAlignment="1" applyProtection="1">
      <alignment textRotation="90"/>
    </xf>
    <xf numFmtId="0" fontId="0" fillId="0" borderId="62" xfId="0" applyBorder="1" applyAlignment="1">
      <alignment textRotation="90"/>
    </xf>
    <xf numFmtId="0" fontId="11" fillId="0" borderId="51" xfId="0" applyFont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 applyProtection="1">
      <alignment vertical="top"/>
    </xf>
    <xf numFmtId="0" fontId="0" fillId="0" borderId="0" xfId="0" applyBorder="1" applyAlignment="1">
      <alignment vertical="top"/>
    </xf>
    <xf numFmtId="0" fontId="0" fillId="0" borderId="2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3" fillId="14" borderId="61" xfId="0" applyFont="1" applyFill="1" applyBorder="1" applyAlignment="1" applyProtection="1">
      <alignment horizontal="center" vertical="center" wrapText="1"/>
    </xf>
    <xf numFmtId="0" fontId="3" fillId="14" borderId="5" xfId="0" applyFont="1" applyFill="1" applyBorder="1" applyAlignment="1" applyProtection="1">
      <alignment horizontal="center" vertical="center" wrapText="1"/>
    </xf>
    <xf numFmtId="0" fontId="4" fillId="0" borderId="61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wrapText="1"/>
    </xf>
    <xf numFmtId="0" fontId="11" fillId="0" borderId="21" xfId="0" applyFont="1" applyBorder="1" applyAlignment="1" applyProtection="1">
      <alignment horizontal="center" wrapText="1"/>
    </xf>
    <xf numFmtId="0" fontId="7" fillId="0" borderId="44" xfId="0" applyFont="1" applyBorder="1" applyAlignment="1" applyProtection="1">
      <alignment horizontal="justify" vertical="justify" wrapText="1"/>
    </xf>
    <xf numFmtId="0" fontId="7" fillId="0" borderId="39" xfId="0" applyFont="1" applyBorder="1" applyAlignment="1" applyProtection="1">
      <alignment horizontal="justify" vertical="justify" wrapText="1"/>
    </xf>
    <xf numFmtId="0" fontId="7" fillId="0" borderId="41" xfId="0" applyFont="1" applyBorder="1" applyAlignment="1" applyProtection="1">
      <alignment horizontal="justify" vertical="justify" wrapText="1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 wrapText="1"/>
    </xf>
    <xf numFmtId="0" fontId="29" fillId="0" borderId="22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7" fillId="0" borderId="44" xfId="0" applyFont="1" applyBorder="1" applyAlignment="1" applyProtection="1">
      <alignment horizontal="justify" vertical="top" wrapText="1"/>
    </xf>
    <xf numFmtId="0" fontId="7" fillId="0" borderId="39" xfId="0" applyFont="1" applyBorder="1" applyAlignment="1" applyProtection="1">
      <alignment horizontal="justify" vertical="top" wrapText="1"/>
    </xf>
    <xf numFmtId="0" fontId="7" fillId="0" borderId="41" xfId="0" applyFont="1" applyBorder="1" applyAlignment="1" applyProtection="1">
      <alignment horizontal="justify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27" fillId="8" borderId="16" xfId="0" applyFont="1" applyFill="1" applyBorder="1" applyAlignment="1" applyProtection="1">
      <alignment horizontal="left"/>
    </xf>
    <xf numFmtId="0" fontId="1" fillId="8" borderId="16" xfId="0" applyFont="1" applyFill="1" applyBorder="1" applyAlignment="1" applyProtection="1">
      <alignment horizontal="left"/>
    </xf>
    <xf numFmtId="0" fontId="1" fillId="8" borderId="13" xfId="0" applyFont="1" applyFill="1" applyBorder="1" applyAlignment="1" applyProtection="1">
      <alignment horizontal="left"/>
    </xf>
    <xf numFmtId="0" fontId="27" fillId="8" borderId="0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14" xfId="0" applyFont="1" applyFill="1" applyBorder="1" applyAlignment="1" applyProtection="1">
      <alignment horizontal="left"/>
    </xf>
    <xf numFmtId="0" fontId="27" fillId="8" borderId="45" xfId="0" applyFont="1" applyFill="1" applyBorder="1" applyAlignment="1" applyProtection="1">
      <alignment horizontal="left"/>
    </xf>
    <xf numFmtId="0" fontId="1" fillId="8" borderId="45" xfId="0" applyFont="1" applyFill="1" applyBorder="1" applyAlignment="1" applyProtection="1">
      <alignment horizontal="left"/>
    </xf>
    <xf numFmtId="0" fontId="1" fillId="8" borderId="15" xfId="0" applyFont="1" applyFill="1" applyBorder="1" applyAlignment="1" applyProtection="1">
      <alignment horizontal="left"/>
    </xf>
    <xf numFmtId="0" fontId="3" fillId="14" borderId="44" xfId="0" applyFont="1" applyFill="1" applyBorder="1" applyAlignment="1" applyProtection="1">
      <alignment horizontal="right" vertical="center" wrapText="1"/>
    </xf>
    <xf numFmtId="0" fontId="0" fillId="14" borderId="39" xfId="0" applyFill="1" applyBorder="1" applyAlignment="1" applyProtection="1">
      <alignment horizontal="right"/>
    </xf>
    <xf numFmtId="0" fontId="3" fillId="11" borderId="44" xfId="0" applyFont="1" applyFill="1" applyBorder="1" applyAlignment="1" applyProtection="1">
      <alignment horizontal="right" vertical="center" wrapText="1"/>
    </xf>
    <xf numFmtId="0" fontId="0" fillId="11" borderId="39" xfId="0" applyFill="1" applyBorder="1" applyAlignment="1" applyProtection="1">
      <alignment horizontal="right"/>
    </xf>
    <xf numFmtId="0" fontId="22" fillId="9" borderId="4" xfId="0" applyFont="1" applyFill="1" applyBorder="1" applyAlignment="1" applyProtection="1">
      <alignment horizontal="right"/>
    </xf>
    <xf numFmtId="0" fontId="11" fillId="9" borderId="51" xfId="0" applyFont="1" applyFill="1" applyBorder="1" applyAlignment="1" applyProtection="1">
      <alignment horizontal="right"/>
    </xf>
    <xf numFmtId="0" fontId="21" fillId="0" borderId="49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top" textRotation="90"/>
    </xf>
    <xf numFmtId="0" fontId="0" fillId="5" borderId="0" xfId="0" applyFill="1" applyBorder="1" applyAlignment="1" applyProtection="1">
      <alignment horizontal="center" vertical="top"/>
    </xf>
    <xf numFmtId="0" fontId="3" fillId="9" borderId="1" xfId="0" applyFont="1" applyFill="1" applyBorder="1" applyAlignment="1" applyProtection="1">
      <alignment horizontal="right"/>
    </xf>
    <xf numFmtId="0" fontId="0" fillId="9" borderId="44" xfId="0" applyFill="1" applyBorder="1" applyAlignment="1" applyProtection="1">
      <alignment horizontal="right"/>
    </xf>
    <xf numFmtId="0" fontId="22" fillId="9" borderId="1" xfId="0" applyFont="1" applyFill="1" applyBorder="1" applyAlignment="1" applyProtection="1">
      <alignment horizontal="right"/>
    </xf>
    <xf numFmtId="0" fontId="11" fillId="9" borderId="44" xfId="0" applyFont="1" applyFill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right"/>
    </xf>
    <xf numFmtId="0" fontId="0" fillId="0" borderId="39" xfId="0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center"/>
    </xf>
    <xf numFmtId="0" fontId="0" fillId="0" borderId="41" xfId="0" applyBorder="1" applyAlignment="1" applyProtection="1"/>
    <xf numFmtId="0" fontId="22" fillId="9" borderId="1" xfId="0" applyFont="1" applyFill="1" applyBorder="1" applyAlignment="1" applyProtection="1">
      <alignment horizontal="center"/>
    </xf>
    <xf numFmtId="0" fontId="11" fillId="9" borderId="1" xfId="0" applyFont="1" applyFill="1" applyBorder="1" applyAlignment="1" applyProtection="1">
      <alignment horizontal="center"/>
    </xf>
    <xf numFmtId="0" fontId="3" fillId="9" borderId="1" xfId="0" applyFont="1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15"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14</xdr:row>
      <xdr:rowOff>0</xdr:rowOff>
    </xdr:from>
    <xdr:to>
      <xdr:col>12</xdr:col>
      <xdr:colOff>665294</xdr:colOff>
      <xdr:row>23</xdr:row>
      <xdr:rowOff>66674</xdr:rowOff>
    </xdr:to>
    <xdr:pic>
      <xdr:nvPicPr>
        <xdr:cNvPr id="5133" name="Imag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066925"/>
          <a:ext cx="4456244" cy="2533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733425</xdr:colOff>
      <xdr:row>30</xdr:row>
      <xdr:rowOff>0</xdr:rowOff>
    </xdr:from>
    <xdr:to>
      <xdr:col>12</xdr:col>
      <xdr:colOff>657225</xdr:colOff>
      <xdr:row>39</xdr:row>
      <xdr:rowOff>114299</xdr:rowOff>
    </xdr:to>
    <xdr:pic>
      <xdr:nvPicPr>
        <xdr:cNvPr id="5134" name="Image 1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5781675"/>
          <a:ext cx="4495800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589206</xdr:colOff>
      <xdr:row>33</xdr:row>
      <xdr:rowOff>38610</xdr:rowOff>
    </xdr:from>
    <xdr:to>
      <xdr:col>8</xdr:col>
      <xdr:colOff>434479</xdr:colOff>
      <xdr:row>34</xdr:row>
      <xdr:rowOff>38296</xdr:rowOff>
    </xdr:to>
    <xdr:sp macro="" textlink="">
      <xdr:nvSpPr>
        <xdr:cNvPr id="2" name="Flèche droite à entaille 1"/>
        <xdr:cNvSpPr/>
      </xdr:nvSpPr>
      <xdr:spPr>
        <a:xfrm rot="-600000">
          <a:off x="3770556" y="6620385"/>
          <a:ext cx="2131273" cy="218761"/>
        </a:xfrm>
        <a:prstGeom prst="notchedRightArrow">
          <a:avLst>
            <a:gd name="adj1" fmla="val 50000"/>
            <a:gd name="adj2" fmla="val 5654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35944</xdr:colOff>
      <xdr:row>0</xdr:row>
      <xdr:rowOff>125802</xdr:rowOff>
    </xdr:from>
    <xdr:to>
      <xdr:col>2</xdr:col>
      <xdr:colOff>898586</xdr:colOff>
      <xdr:row>4</xdr:row>
      <xdr:rowOff>21464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435" y="125802"/>
          <a:ext cx="1186132" cy="17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7"/>
  <sheetViews>
    <sheetView view="pageLayout" topLeftCell="A37" zoomScaleNormal="53" zoomScaleSheetLayoutView="100" workbookViewId="0">
      <selection activeCell="G6" sqref="G6"/>
    </sheetView>
  </sheetViews>
  <sheetFormatPr baseColWidth="10" defaultRowHeight="12.75"/>
  <cols>
    <col min="1" max="2" width="4.85546875" customWidth="1"/>
    <col min="3" max="3" width="15.140625" bestFit="1" customWidth="1"/>
  </cols>
  <sheetData>
    <row r="1" spans="2:13" ht="9.75" customHeight="1"/>
    <row r="2" spans="2:13" ht="54.75" customHeight="1">
      <c r="C2" s="45"/>
      <c r="D2" s="149" t="s">
        <v>41</v>
      </c>
      <c r="E2" s="150"/>
      <c r="F2" s="150"/>
      <c r="G2" s="150"/>
      <c r="H2" s="150"/>
      <c r="I2" s="150"/>
      <c r="J2" s="150"/>
      <c r="K2" s="150"/>
      <c r="L2" s="150"/>
      <c r="M2" s="150"/>
    </row>
    <row r="3" spans="2:13" ht="29.25" customHeight="1">
      <c r="C3" s="43"/>
      <c r="D3" s="151" t="s">
        <v>40</v>
      </c>
      <c r="E3" s="152"/>
      <c r="F3" s="152"/>
      <c r="G3" s="152"/>
      <c r="H3" s="152"/>
      <c r="I3" s="152"/>
      <c r="J3" s="152"/>
      <c r="K3" s="152"/>
      <c r="L3" s="152"/>
      <c r="M3" s="152"/>
    </row>
    <row r="4" spans="2:13" ht="49.5" customHeight="1" thickBot="1">
      <c r="C4" s="43"/>
      <c r="D4" s="153" t="s">
        <v>39</v>
      </c>
      <c r="E4" s="154"/>
      <c r="F4" s="154"/>
      <c r="G4" s="154"/>
      <c r="H4" s="154"/>
      <c r="I4" s="154"/>
      <c r="J4" s="154"/>
      <c r="K4" s="154"/>
      <c r="L4" s="154"/>
      <c r="M4" s="154"/>
    </row>
    <row r="5" spans="2:13" ht="27" thickTop="1">
      <c r="C5" s="43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2:13" ht="76.5">
      <c r="B6" s="129" t="s">
        <v>70</v>
      </c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2:13" ht="26.25"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2:13" ht="20.25">
      <c r="B8" s="157" t="s">
        <v>51</v>
      </c>
      <c r="C8" s="157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2:13" ht="20.25">
      <c r="B9" s="46"/>
      <c r="C9" s="46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2:13" ht="13.5" thickBot="1">
      <c r="B10" s="3"/>
    </row>
    <row r="11" spans="2:13" ht="21.75" thickTop="1" thickBot="1">
      <c r="B11" s="155">
        <v>1</v>
      </c>
      <c r="C11" s="156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2:13" ht="13.5" thickTop="1"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/>
    </row>
    <row r="13" spans="2:13" ht="18">
      <c r="B13" s="28"/>
      <c r="C13" s="142" t="s">
        <v>9</v>
      </c>
      <c r="D13" s="143"/>
      <c r="E13" s="143"/>
      <c r="F13" s="143"/>
      <c r="G13" s="143"/>
      <c r="H13" s="143"/>
      <c r="I13" s="143"/>
      <c r="J13" s="143"/>
      <c r="K13" s="144"/>
      <c r="L13" s="12"/>
      <c r="M13" s="29"/>
    </row>
    <row r="14" spans="2:13">
      <c r="B14" s="28"/>
      <c r="C14" s="16"/>
      <c r="D14" s="15"/>
      <c r="E14" s="15"/>
      <c r="F14" s="15"/>
      <c r="G14" s="15"/>
      <c r="H14" s="15"/>
      <c r="I14" s="15"/>
      <c r="J14" s="15"/>
      <c r="K14" s="12"/>
      <c r="L14" s="12"/>
      <c r="M14" s="29"/>
    </row>
    <row r="15" spans="2:13" ht="42" customHeight="1">
      <c r="B15" s="28"/>
      <c r="C15" s="158" t="s">
        <v>42</v>
      </c>
      <c r="D15" s="159"/>
      <c r="E15" s="159"/>
      <c r="F15" s="159"/>
      <c r="G15" s="17"/>
      <c r="H15" s="17"/>
      <c r="I15" s="17"/>
      <c r="J15" s="17"/>
      <c r="K15" s="12"/>
      <c r="L15" s="12"/>
      <c r="M15" s="29"/>
    </row>
    <row r="16" spans="2:13">
      <c r="B16" s="28"/>
      <c r="C16" s="159"/>
      <c r="D16" s="159"/>
      <c r="E16" s="159"/>
      <c r="F16" s="159"/>
      <c r="G16" s="17"/>
      <c r="H16" s="17"/>
      <c r="I16" s="17"/>
      <c r="J16" s="17"/>
      <c r="K16" s="12"/>
      <c r="L16" s="12"/>
      <c r="M16" s="29"/>
    </row>
    <row r="17" spans="2:13" ht="63" customHeight="1">
      <c r="B17" s="28"/>
      <c r="C17" s="159"/>
      <c r="D17" s="159"/>
      <c r="E17" s="159"/>
      <c r="F17" s="159"/>
      <c r="G17" s="17"/>
      <c r="H17" s="17"/>
      <c r="I17" s="17"/>
      <c r="J17" s="17"/>
      <c r="K17" s="12"/>
      <c r="L17" s="12"/>
      <c r="M17" s="29"/>
    </row>
    <row r="18" spans="2:13">
      <c r="B18" s="28"/>
      <c r="C18" s="14"/>
      <c r="D18" s="12"/>
      <c r="E18" s="12"/>
      <c r="F18" s="12"/>
      <c r="G18" s="12"/>
      <c r="H18" s="12"/>
      <c r="I18" s="12"/>
      <c r="J18" s="12"/>
      <c r="K18" s="12"/>
      <c r="L18" s="12"/>
      <c r="M18" s="29"/>
    </row>
    <row r="19" spans="2:13">
      <c r="B19" s="28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29"/>
    </row>
    <row r="20" spans="2:13">
      <c r="B20" s="28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29"/>
    </row>
    <row r="21" spans="2:13">
      <c r="B21" s="28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29"/>
    </row>
    <row r="22" spans="2:13">
      <c r="B22" s="28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29"/>
    </row>
    <row r="23" spans="2:13">
      <c r="B23" s="28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29"/>
    </row>
    <row r="24" spans="2:13" ht="13.5" thickBot="1">
      <c r="B24" s="30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2"/>
    </row>
    <row r="25" spans="2:13" ht="13.5" thickTop="1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2:13" ht="13.5" thickBot="1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2:13" ht="21.75" thickTop="1" thickBot="1">
      <c r="B27" s="155">
        <v>2</v>
      </c>
      <c r="C27" s="156"/>
    </row>
    <row r="28" spans="2:13" ht="13.5" thickTop="1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</row>
    <row r="29" spans="2:13" ht="18">
      <c r="B29" s="22"/>
      <c r="C29" s="142" t="s">
        <v>8</v>
      </c>
      <c r="D29" s="143"/>
      <c r="E29" s="143"/>
      <c r="F29" s="143"/>
      <c r="G29" s="143"/>
      <c r="H29" s="143"/>
      <c r="I29" s="143"/>
      <c r="J29" s="143"/>
      <c r="K29" s="18"/>
      <c r="L29" s="12"/>
      <c r="M29" s="23"/>
    </row>
    <row r="30" spans="2:13" ht="13.5" customHeight="1">
      <c r="B30" s="22"/>
      <c r="C30" s="18"/>
      <c r="D30" s="13"/>
      <c r="E30" s="13"/>
      <c r="F30" s="13"/>
      <c r="G30" s="13"/>
      <c r="H30" s="13"/>
      <c r="I30" s="13"/>
      <c r="J30" s="13"/>
      <c r="K30" s="18"/>
      <c r="L30" s="12"/>
      <c r="M30" s="23"/>
    </row>
    <row r="31" spans="2:13" ht="18">
      <c r="B31" s="22"/>
      <c r="G31" s="15"/>
      <c r="H31" s="15"/>
      <c r="I31" s="13"/>
      <c r="J31" s="13"/>
      <c r="K31" s="18"/>
      <c r="L31" s="12"/>
      <c r="M31" s="23"/>
    </row>
    <row r="32" spans="2:13" ht="18">
      <c r="B32" s="22"/>
      <c r="G32" s="13"/>
      <c r="H32" s="13"/>
      <c r="I32" s="13"/>
      <c r="J32" s="13"/>
      <c r="K32" s="18"/>
      <c r="L32" s="12"/>
      <c r="M32" s="23"/>
    </row>
    <row r="33" spans="2:13" ht="35.25" customHeight="1">
      <c r="B33" s="22"/>
      <c r="C33" s="137" t="s">
        <v>10</v>
      </c>
      <c r="D33" s="138"/>
      <c r="E33" s="138"/>
      <c r="F33" s="138"/>
      <c r="G33" s="24"/>
      <c r="H33" s="24"/>
      <c r="I33" s="24"/>
      <c r="J33" s="24"/>
      <c r="K33" s="12"/>
      <c r="L33" s="12"/>
      <c r="M33" s="23"/>
    </row>
    <row r="34" spans="2:13" ht="17.25" customHeight="1">
      <c r="B34" s="22"/>
      <c r="C34" s="146" t="s">
        <v>11</v>
      </c>
      <c r="D34" s="147"/>
      <c r="E34" s="147"/>
      <c r="F34" s="147"/>
      <c r="G34" s="24"/>
      <c r="H34" s="24"/>
      <c r="I34" s="24"/>
      <c r="J34" s="24"/>
      <c r="K34" s="12"/>
      <c r="L34" s="12"/>
      <c r="M34" s="23"/>
    </row>
    <row r="35" spans="2:13" ht="17.25" customHeight="1">
      <c r="B35" s="22"/>
      <c r="C35" s="148" t="s">
        <v>12</v>
      </c>
      <c r="D35" s="147"/>
      <c r="E35" s="147"/>
      <c r="F35" s="147"/>
      <c r="G35" s="12"/>
      <c r="H35" s="12"/>
      <c r="I35" s="12"/>
      <c r="J35" s="12"/>
      <c r="K35" s="12"/>
      <c r="L35" s="12"/>
      <c r="M35" s="23"/>
    </row>
    <row r="36" spans="2:13" ht="33.75" customHeight="1">
      <c r="B36" s="22"/>
      <c r="C36" s="148" t="s">
        <v>43</v>
      </c>
      <c r="D36" s="147"/>
      <c r="E36" s="147"/>
      <c r="F36" s="147"/>
      <c r="G36" s="12"/>
      <c r="H36" s="12"/>
      <c r="I36" s="12"/>
      <c r="J36" s="12"/>
      <c r="K36" s="12"/>
      <c r="L36" s="12"/>
      <c r="M36" s="23"/>
    </row>
    <row r="37" spans="2:13" ht="12" customHeight="1">
      <c r="B37" s="22"/>
      <c r="G37" s="12"/>
      <c r="H37" s="12"/>
      <c r="I37" s="12"/>
      <c r="J37" s="12"/>
      <c r="K37" s="12"/>
      <c r="L37" s="12"/>
      <c r="M37" s="23"/>
    </row>
    <row r="38" spans="2:13" ht="21" customHeight="1">
      <c r="B38" s="22"/>
      <c r="G38" s="12"/>
      <c r="H38" s="12"/>
      <c r="I38" s="12"/>
      <c r="J38" s="12"/>
      <c r="K38" s="12"/>
      <c r="L38" s="12"/>
      <c r="M38" s="23"/>
    </row>
    <row r="39" spans="2:13" ht="16.5" customHeight="1">
      <c r="B39" s="22"/>
      <c r="G39" s="12"/>
      <c r="H39" s="12"/>
      <c r="I39" s="12"/>
      <c r="J39" s="12"/>
      <c r="K39" s="12"/>
      <c r="L39" s="12"/>
      <c r="M39" s="23"/>
    </row>
    <row r="40" spans="2:13" ht="18.75" customHeight="1" thickBot="1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7"/>
    </row>
    <row r="41" spans="2:13" ht="18.75" customHeight="1" thickTop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2:13" ht="13.5" thickBot="1"/>
    <row r="43" spans="2:13" ht="21.75" thickTop="1" thickBot="1">
      <c r="B43" s="155">
        <v>3</v>
      </c>
      <c r="C43" s="156"/>
    </row>
    <row r="44" spans="2:13" ht="13.5" thickTop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1"/>
    </row>
    <row r="45" spans="2:13" ht="18">
      <c r="B45" s="22"/>
      <c r="C45" s="142" t="s">
        <v>44</v>
      </c>
      <c r="D45" s="143"/>
      <c r="E45" s="143"/>
      <c r="F45" s="143"/>
      <c r="G45" s="143"/>
      <c r="H45" s="143"/>
      <c r="I45" s="143"/>
      <c r="J45" s="143"/>
      <c r="K45" s="144"/>
      <c r="L45" s="144"/>
      <c r="M45" s="145"/>
    </row>
    <row r="46" spans="2:13" ht="18">
      <c r="B46" s="22"/>
      <c r="C46" s="18"/>
      <c r="D46" s="13"/>
      <c r="E46" s="13"/>
      <c r="F46" s="13"/>
      <c r="G46" s="13"/>
      <c r="H46" s="13"/>
      <c r="I46" s="13"/>
      <c r="J46" s="13"/>
      <c r="K46" s="18"/>
      <c r="L46" s="12"/>
      <c r="M46" s="23"/>
    </row>
    <row r="47" spans="2:13" ht="20.25" customHeight="1">
      <c r="B47" s="22"/>
      <c r="C47" s="137" t="s">
        <v>45</v>
      </c>
      <c r="D47" s="138"/>
      <c r="E47" s="138"/>
      <c r="F47" s="138"/>
      <c r="G47" s="15"/>
      <c r="I47" s="137" t="s">
        <v>47</v>
      </c>
      <c r="J47" s="138"/>
      <c r="K47" s="138"/>
      <c r="L47" s="138"/>
      <c r="M47" s="23"/>
    </row>
    <row r="48" spans="2:13" ht="72.75" customHeight="1">
      <c r="B48" s="22"/>
      <c r="C48" s="146" t="s">
        <v>50</v>
      </c>
      <c r="D48" s="147"/>
      <c r="E48" s="147"/>
      <c r="F48" s="147"/>
      <c r="G48" s="13"/>
      <c r="I48" s="139" t="s">
        <v>48</v>
      </c>
      <c r="J48" s="140"/>
      <c r="K48" s="140"/>
      <c r="L48" s="140"/>
      <c r="M48" s="23"/>
    </row>
    <row r="49" spans="2:13" ht="56.25" customHeight="1">
      <c r="B49" s="22"/>
      <c r="C49" s="148" t="s">
        <v>46</v>
      </c>
      <c r="D49" s="147"/>
      <c r="E49" s="147"/>
      <c r="F49" s="147"/>
      <c r="G49" s="24"/>
      <c r="I49" s="141" t="s">
        <v>49</v>
      </c>
      <c r="J49" s="140"/>
      <c r="K49" s="140"/>
      <c r="L49" s="140"/>
      <c r="M49" s="23"/>
    </row>
    <row r="50" spans="2:13" ht="13.5" thickBot="1">
      <c r="B50" s="2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7"/>
    </row>
    <row r="51" spans="2:13" ht="13.5" thickTop="1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</row>
    <row r="52" spans="2:1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</row>
    <row r="53" spans="2:1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</row>
    <row r="54" spans="2:1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</row>
    <row r="55" spans="2:1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</row>
    <row r="56" spans="2:1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2:1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</row>
  </sheetData>
  <sheetProtection selectLockedCells="1"/>
  <mergeCells count="21">
    <mergeCell ref="B43:C43"/>
    <mergeCell ref="C15:F17"/>
    <mergeCell ref="C29:J29"/>
    <mergeCell ref="B11:C11"/>
    <mergeCell ref="C13:K13"/>
    <mergeCell ref="C33:F33"/>
    <mergeCell ref="C34:F34"/>
    <mergeCell ref="C35:F35"/>
    <mergeCell ref="C36:F36"/>
    <mergeCell ref="D2:M2"/>
    <mergeCell ref="D3:M3"/>
    <mergeCell ref="D4:M4"/>
    <mergeCell ref="B27:C27"/>
    <mergeCell ref="B8:C8"/>
    <mergeCell ref="I47:L47"/>
    <mergeCell ref="I48:L48"/>
    <mergeCell ref="I49:L49"/>
    <mergeCell ref="C45:M45"/>
    <mergeCell ref="C47:F47"/>
    <mergeCell ref="C48:F48"/>
    <mergeCell ref="C49:F49"/>
  </mergeCells>
  <pageMargins left="0.7" right="0.7" top="0.75" bottom="0.75" header="0.3" footer="0.3"/>
  <pageSetup paperSize="9" scale="61" orientation="portrait" horizontalDpi="4294967293" r:id="rId1"/>
  <headerFooter>
    <oddFooter>&amp;C&amp;K02-068 &amp;"Arial,Gras"DGESCO A1-1, Bureau des écoles&amp;"Arial,Normal"            
&amp;"Arial,Italique"&amp;8 &amp;K000000         
eduscol.education.fr/pid33060/banqu-outils-pour-l-evaluation.html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E58"/>
  <sheetViews>
    <sheetView showGridLines="0" topLeftCell="A4" zoomScaleNormal="100" workbookViewId="0">
      <selection activeCell="C10" sqref="C10:C13"/>
    </sheetView>
  </sheetViews>
  <sheetFormatPr baseColWidth="10" defaultColWidth="10.85546875" defaultRowHeight="15"/>
  <cols>
    <col min="1" max="1" width="10.85546875" style="4"/>
    <col min="2" max="2" width="4.140625" style="4" customWidth="1"/>
    <col min="3" max="3" width="32" style="4" customWidth="1"/>
    <col min="4" max="4" width="28.42578125" style="4" customWidth="1"/>
    <col min="5" max="5" width="67" style="4" customWidth="1"/>
    <col min="6" max="16384" width="10.85546875" style="4"/>
  </cols>
  <sheetData>
    <row r="1" spans="2:5" ht="15.75" thickBot="1"/>
    <row r="2" spans="2:5" ht="29.25">
      <c r="C2" s="36" t="s">
        <v>29</v>
      </c>
      <c r="D2" s="162"/>
      <c r="E2" s="163"/>
    </row>
    <row r="3" spans="2:5" ht="29.25">
      <c r="C3" s="37" t="s">
        <v>30</v>
      </c>
      <c r="D3" s="164"/>
      <c r="E3" s="164"/>
    </row>
    <row r="4" spans="2:5" ht="29.25">
      <c r="C4" s="37" t="s">
        <v>31</v>
      </c>
      <c r="D4" s="164"/>
      <c r="E4" s="164"/>
    </row>
    <row r="5" spans="2:5" ht="29.25">
      <c r="C5" s="37"/>
      <c r="D5" s="164"/>
      <c r="E5" s="164"/>
    </row>
    <row r="6" spans="2:5" ht="30" thickBot="1">
      <c r="C6" s="38" t="s">
        <v>32</v>
      </c>
      <c r="D6" s="165"/>
      <c r="E6" s="165"/>
    </row>
    <row r="9" spans="2:5" s="39" customFormat="1" ht="18">
      <c r="C9" s="40" t="s">
        <v>0</v>
      </c>
      <c r="D9" s="40" t="s">
        <v>1</v>
      </c>
      <c r="E9" s="40" t="s">
        <v>58</v>
      </c>
    </row>
    <row r="10" spans="2:5" s="39" customFormat="1" ht="18">
      <c r="B10" s="40">
        <v>1</v>
      </c>
      <c r="C10" s="41"/>
      <c r="D10" s="41"/>
      <c r="E10" s="42" t="str">
        <f>CONCATENATE(C10," ",D10)</f>
        <v xml:space="preserve"> </v>
      </c>
    </row>
    <row r="11" spans="2:5" s="39" customFormat="1" ht="18">
      <c r="B11" s="40">
        <v>2</v>
      </c>
      <c r="C11" s="41"/>
      <c r="D11" s="41"/>
      <c r="E11" s="42" t="str">
        <f t="shared" ref="E11:E48" si="0">CONCATENATE(C11," ",D11)</f>
        <v xml:space="preserve"> </v>
      </c>
    </row>
    <row r="12" spans="2:5" s="39" customFormat="1" ht="18">
      <c r="B12" s="40">
        <v>3</v>
      </c>
      <c r="C12" s="41"/>
      <c r="D12" s="41"/>
      <c r="E12" s="42" t="str">
        <f t="shared" si="0"/>
        <v xml:space="preserve"> </v>
      </c>
    </row>
    <row r="13" spans="2:5" s="39" customFormat="1" ht="18">
      <c r="B13" s="40">
        <v>4</v>
      </c>
      <c r="C13" s="41"/>
      <c r="D13" s="41"/>
      <c r="E13" s="42" t="str">
        <f t="shared" si="0"/>
        <v xml:space="preserve"> </v>
      </c>
    </row>
    <row r="14" spans="2:5" s="39" customFormat="1" ht="18">
      <c r="B14" s="40">
        <v>5</v>
      </c>
      <c r="C14" s="41"/>
      <c r="D14" s="41"/>
      <c r="E14" s="42" t="str">
        <f t="shared" si="0"/>
        <v xml:space="preserve"> </v>
      </c>
    </row>
    <row r="15" spans="2:5" s="39" customFormat="1" ht="18">
      <c r="B15" s="40">
        <v>6</v>
      </c>
      <c r="C15" s="41"/>
      <c r="D15" s="41"/>
      <c r="E15" s="42" t="str">
        <f t="shared" si="0"/>
        <v xml:space="preserve"> </v>
      </c>
    </row>
    <row r="16" spans="2:5" s="39" customFormat="1" ht="18">
      <c r="B16" s="40">
        <v>7</v>
      </c>
      <c r="C16" s="41"/>
      <c r="D16" s="41"/>
      <c r="E16" s="42" t="str">
        <f t="shared" si="0"/>
        <v xml:space="preserve"> </v>
      </c>
    </row>
    <row r="17" spans="2:5" s="39" customFormat="1" ht="18">
      <c r="B17" s="40">
        <v>8</v>
      </c>
      <c r="C17" s="41"/>
      <c r="D17" s="41"/>
      <c r="E17" s="42" t="str">
        <f t="shared" si="0"/>
        <v xml:space="preserve"> </v>
      </c>
    </row>
    <row r="18" spans="2:5" s="39" customFormat="1" ht="18">
      <c r="B18" s="40">
        <v>9</v>
      </c>
      <c r="C18" s="41"/>
      <c r="D18" s="41"/>
      <c r="E18" s="42" t="str">
        <f t="shared" si="0"/>
        <v xml:space="preserve"> </v>
      </c>
    </row>
    <row r="19" spans="2:5" s="39" customFormat="1" ht="18">
      <c r="B19" s="40">
        <v>10</v>
      </c>
      <c r="C19" s="41"/>
      <c r="D19" s="41"/>
      <c r="E19" s="42" t="str">
        <f t="shared" si="0"/>
        <v xml:space="preserve"> </v>
      </c>
    </row>
    <row r="20" spans="2:5" s="39" customFormat="1" ht="18">
      <c r="B20" s="40">
        <v>11</v>
      </c>
      <c r="C20" s="41"/>
      <c r="D20" s="41"/>
      <c r="E20" s="42" t="str">
        <f t="shared" si="0"/>
        <v xml:space="preserve"> </v>
      </c>
    </row>
    <row r="21" spans="2:5" s="39" customFormat="1" ht="18">
      <c r="B21" s="40">
        <v>12</v>
      </c>
      <c r="C21" s="41"/>
      <c r="D21" s="41"/>
      <c r="E21" s="42" t="str">
        <f t="shared" si="0"/>
        <v xml:space="preserve"> </v>
      </c>
    </row>
    <row r="22" spans="2:5" s="39" customFormat="1" ht="18">
      <c r="B22" s="40">
        <v>13</v>
      </c>
      <c r="C22" s="41"/>
      <c r="D22" s="41"/>
      <c r="E22" s="42" t="str">
        <f t="shared" si="0"/>
        <v xml:space="preserve"> </v>
      </c>
    </row>
    <row r="23" spans="2:5" s="39" customFormat="1" ht="18">
      <c r="B23" s="40">
        <v>14</v>
      </c>
      <c r="C23" s="41"/>
      <c r="D23" s="41"/>
      <c r="E23" s="42" t="str">
        <f t="shared" si="0"/>
        <v xml:space="preserve"> </v>
      </c>
    </row>
    <row r="24" spans="2:5" s="39" customFormat="1" ht="18">
      <c r="B24" s="40">
        <v>15</v>
      </c>
      <c r="C24" s="41"/>
      <c r="D24" s="41"/>
      <c r="E24" s="42" t="str">
        <f t="shared" si="0"/>
        <v xml:space="preserve"> </v>
      </c>
    </row>
    <row r="25" spans="2:5" s="39" customFormat="1" ht="18">
      <c r="B25" s="40">
        <v>16</v>
      </c>
      <c r="C25" s="41"/>
      <c r="D25" s="41"/>
      <c r="E25" s="42" t="str">
        <f t="shared" si="0"/>
        <v xml:space="preserve"> </v>
      </c>
    </row>
    <row r="26" spans="2:5" s="39" customFormat="1" ht="18">
      <c r="B26" s="40">
        <v>17</v>
      </c>
      <c r="C26" s="41"/>
      <c r="D26" s="41"/>
      <c r="E26" s="42" t="str">
        <f t="shared" si="0"/>
        <v xml:space="preserve"> </v>
      </c>
    </row>
    <row r="27" spans="2:5" s="39" customFormat="1" ht="18">
      <c r="B27" s="40">
        <v>18</v>
      </c>
      <c r="C27" s="41"/>
      <c r="D27" s="41"/>
      <c r="E27" s="42" t="str">
        <f t="shared" si="0"/>
        <v xml:space="preserve"> </v>
      </c>
    </row>
    <row r="28" spans="2:5" s="39" customFormat="1" ht="18">
      <c r="B28" s="40">
        <v>19</v>
      </c>
      <c r="C28" s="41"/>
      <c r="D28" s="41"/>
      <c r="E28" s="42" t="str">
        <f t="shared" si="0"/>
        <v xml:space="preserve"> </v>
      </c>
    </row>
    <row r="29" spans="2:5" s="39" customFormat="1" ht="18">
      <c r="B29" s="40">
        <v>20</v>
      </c>
      <c r="C29" s="41"/>
      <c r="D29" s="41"/>
      <c r="E29" s="42" t="str">
        <f t="shared" si="0"/>
        <v xml:space="preserve"> </v>
      </c>
    </row>
    <row r="30" spans="2:5" s="39" customFormat="1" ht="18">
      <c r="B30" s="40">
        <v>21</v>
      </c>
      <c r="C30" s="41"/>
      <c r="D30" s="41"/>
      <c r="E30" s="42" t="str">
        <f t="shared" si="0"/>
        <v xml:space="preserve"> </v>
      </c>
    </row>
    <row r="31" spans="2:5" s="39" customFormat="1" ht="18">
      <c r="B31" s="40">
        <v>22</v>
      </c>
      <c r="C31" s="41"/>
      <c r="D31" s="41"/>
      <c r="E31" s="42" t="str">
        <f t="shared" si="0"/>
        <v xml:space="preserve"> </v>
      </c>
    </row>
    <row r="32" spans="2:5" s="39" customFormat="1" ht="18">
      <c r="B32" s="40">
        <v>23</v>
      </c>
      <c r="C32" s="41"/>
      <c r="D32" s="41"/>
      <c r="E32" s="42" t="str">
        <f t="shared" si="0"/>
        <v xml:space="preserve"> </v>
      </c>
    </row>
    <row r="33" spans="2:5" s="39" customFormat="1" ht="18">
      <c r="B33" s="40">
        <v>24</v>
      </c>
      <c r="C33" s="41"/>
      <c r="D33" s="41"/>
      <c r="E33" s="42" t="str">
        <f t="shared" si="0"/>
        <v xml:space="preserve"> </v>
      </c>
    </row>
    <row r="34" spans="2:5" s="39" customFormat="1" ht="18">
      <c r="B34" s="40">
        <v>25</v>
      </c>
      <c r="C34" s="41"/>
      <c r="D34" s="41"/>
      <c r="E34" s="42" t="str">
        <f t="shared" si="0"/>
        <v xml:space="preserve"> </v>
      </c>
    </row>
    <row r="35" spans="2:5" s="39" customFormat="1" ht="18">
      <c r="B35" s="40">
        <v>26</v>
      </c>
      <c r="C35" s="41"/>
      <c r="D35" s="41"/>
      <c r="E35" s="42" t="str">
        <f t="shared" si="0"/>
        <v xml:space="preserve"> </v>
      </c>
    </row>
    <row r="36" spans="2:5" s="39" customFormat="1" ht="18">
      <c r="B36" s="40">
        <v>27</v>
      </c>
      <c r="C36" s="41"/>
      <c r="D36" s="41"/>
      <c r="E36" s="42" t="str">
        <f t="shared" si="0"/>
        <v xml:space="preserve"> </v>
      </c>
    </row>
    <row r="37" spans="2:5" s="39" customFormat="1" ht="18">
      <c r="B37" s="40">
        <v>28</v>
      </c>
      <c r="C37" s="41"/>
      <c r="D37" s="41"/>
      <c r="E37" s="42" t="str">
        <f t="shared" si="0"/>
        <v xml:space="preserve"> </v>
      </c>
    </row>
    <row r="38" spans="2:5" s="39" customFormat="1" ht="18">
      <c r="B38" s="40">
        <v>29</v>
      </c>
      <c r="C38" s="41"/>
      <c r="D38" s="41"/>
      <c r="E38" s="42" t="str">
        <f t="shared" si="0"/>
        <v xml:space="preserve"> </v>
      </c>
    </row>
    <row r="39" spans="2:5" s="39" customFormat="1" ht="18">
      <c r="B39" s="40">
        <v>30</v>
      </c>
      <c r="C39" s="41"/>
      <c r="D39" s="41"/>
      <c r="E39" s="42" t="str">
        <f t="shared" si="0"/>
        <v xml:space="preserve"> </v>
      </c>
    </row>
    <row r="40" spans="2:5" s="39" customFormat="1" ht="18">
      <c r="B40" s="40">
        <v>31</v>
      </c>
      <c r="C40" s="41"/>
      <c r="D40" s="41"/>
      <c r="E40" s="42" t="str">
        <f t="shared" si="0"/>
        <v xml:space="preserve"> </v>
      </c>
    </row>
    <row r="41" spans="2:5" s="39" customFormat="1" ht="18">
      <c r="B41" s="40">
        <v>32</v>
      </c>
      <c r="C41" s="41"/>
      <c r="D41" s="41"/>
      <c r="E41" s="42" t="str">
        <f t="shared" si="0"/>
        <v xml:space="preserve"> </v>
      </c>
    </row>
    <row r="42" spans="2:5" s="39" customFormat="1" ht="18">
      <c r="B42" s="40">
        <v>33</v>
      </c>
      <c r="C42" s="41"/>
      <c r="D42" s="41"/>
      <c r="E42" s="42" t="str">
        <f t="shared" si="0"/>
        <v xml:space="preserve"> </v>
      </c>
    </row>
    <row r="43" spans="2:5" s="39" customFormat="1" ht="18">
      <c r="B43" s="40">
        <v>34</v>
      </c>
      <c r="C43" s="41"/>
      <c r="D43" s="41"/>
      <c r="E43" s="42" t="str">
        <f t="shared" si="0"/>
        <v xml:space="preserve"> </v>
      </c>
    </row>
    <row r="44" spans="2:5" s="39" customFormat="1" ht="18">
      <c r="B44" s="40">
        <v>35</v>
      </c>
      <c r="C44" s="41"/>
      <c r="D44" s="41"/>
      <c r="E44" s="42" t="str">
        <f t="shared" si="0"/>
        <v xml:space="preserve"> </v>
      </c>
    </row>
    <row r="45" spans="2:5" s="39" customFormat="1" ht="18">
      <c r="B45" s="40">
        <v>36</v>
      </c>
      <c r="C45" s="41"/>
      <c r="D45" s="41"/>
      <c r="E45" s="42" t="str">
        <f t="shared" si="0"/>
        <v xml:space="preserve"> </v>
      </c>
    </row>
    <row r="46" spans="2:5" s="39" customFormat="1" ht="18">
      <c r="B46" s="40">
        <v>37</v>
      </c>
      <c r="C46" s="41"/>
      <c r="D46" s="41"/>
      <c r="E46" s="42" t="str">
        <f t="shared" si="0"/>
        <v xml:space="preserve"> </v>
      </c>
    </row>
    <row r="47" spans="2:5" s="39" customFormat="1" ht="18">
      <c r="B47" s="40">
        <v>38</v>
      </c>
      <c r="C47" s="41"/>
      <c r="D47" s="41"/>
      <c r="E47" s="42" t="str">
        <f t="shared" si="0"/>
        <v xml:space="preserve"> </v>
      </c>
    </row>
    <row r="48" spans="2:5" s="39" customFormat="1" ht="18">
      <c r="B48" s="40">
        <v>39</v>
      </c>
      <c r="C48" s="41"/>
      <c r="D48" s="41"/>
      <c r="E48" s="42" t="str">
        <f t="shared" si="0"/>
        <v xml:space="preserve"> </v>
      </c>
    </row>
    <row r="49" spans="3:5" ht="20.25">
      <c r="C49" s="160" t="s">
        <v>36</v>
      </c>
      <c r="D49" s="161"/>
      <c r="E49" s="11">
        <f>COUNTA(C10:C48)</f>
        <v>0</v>
      </c>
    </row>
    <row r="50" spans="3:5" s="93" customFormat="1"/>
    <row r="51" spans="3:5" s="94" customFormat="1"/>
    <row r="52" spans="3:5" s="94" customFormat="1"/>
    <row r="53" spans="3:5" s="94" customFormat="1"/>
    <row r="54" spans="3:5" s="94" customFormat="1"/>
    <row r="55" spans="3:5" s="94" customFormat="1"/>
    <row r="56" spans="3:5" s="94" customFormat="1"/>
    <row r="57" spans="3:5" s="94" customFormat="1"/>
    <row r="58" spans="3:5" s="94" customFormat="1"/>
  </sheetData>
  <sheetProtection sheet="1" objects="1" scenarios="1" selectLockedCells="1"/>
  <mergeCells count="6">
    <mergeCell ref="C49:D49"/>
    <mergeCell ref="D2:E2"/>
    <mergeCell ref="D3:E3"/>
    <mergeCell ref="D4:E4"/>
    <mergeCell ref="D5:E5"/>
    <mergeCell ref="D6:E6"/>
  </mergeCells>
  <phoneticPr fontId="6" type="noConversion"/>
  <pageMargins left="0.78740157499999996" right="0.78740157499999996" top="0.984251969" bottom="0.984251969" header="0.4921259845" footer="0.4921259845"/>
  <pageSetup paperSize="9" scale="61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59"/>
  <sheetViews>
    <sheetView tabSelected="1" topLeftCell="A36" zoomScaleNormal="100" workbookViewId="0">
      <selection activeCell="C46" sqref="C46"/>
    </sheetView>
  </sheetViews>
  <sheetFormatPr baseColWidth="10" defaultRowHeight="12.75"/>
  <cols>
    <col min="1" max="1" width="18.140625" style="95" customWidth="1"/>
    <col min="2" max="2" width="8.28515625" style="95" customWidth="1"/>
    <col min="3" max="3" width="9.7109375" style="95" customWidth="1"/>
    <col min="4" max="19" width="6.140625" style="95" bestFit="1" customWidth="1"/>
    <col min="20" max="29" width="8.28515625" style="95" bestFit="1" customWidth="1"/>
    <col min="30" max="30" width="6.28515625" style="95" bestFit="1" customWidth="1"/>
    <col min="31" max="37" width="7.28515625" style="95" bestFit="1" customWidth="1"/>
    <col min="38" max="42" width="6.28515625" style="95" bestFit="1" customWidth="1"/>
    <col min="43" max="45" width="3.28515625" style="95" bestFit="1" customWidth="1"/>
    <col min="46" max="46" width="4.28515625" style="95" bestFit="1" customWidth="1"/>
    <col min="47" max="47" width="8.28515625" style="95" bestFit="1" customWidth="1"/>
    <col min="48" max="16384" width="11.42578125" style="95"/>
  </cols>
  <sheetData>
    <row r="1" spans="1:47" ht="29.25">
      <c r="A1" s="48" t="s">
        <v>29</v>
      </c>
      <c r="B1" s="183">
        <f>Classe!D2</f>
        <v>0</v>
      </c>
      <c r="C1" s="183"/>
      <c r="D1" s="183"/>
      <c r="E1" s="183"/>
      <c r="F1" s="183"/>
      <c r="G1" s="144"/>
      <c r="H1" s="144"/>
    </row>
    <row r="2" spans="1:47" ht="29.25">
      <c r="A2" s="49" t="s">
        <v>30</v>
      </c>
      <c r="B2" s="183">
        <f>Classe!D3</f>
        <v>0</v>
      </c>
      <c r="C2" s="183"/>
      <c r="D2" s="183"/>
      <c r="E2" s="183"/>
      <c r="F2" s="184"/>
      <c r="G2" s="144"/>
      <c r="H2" s="144"/>
    </row>
    <row r="3" spans="1:47" ht="29.25">
      <c r="A3" s="49" t="s">
        <v>31</v>
      </c>
      <c r="B3" s="183">
        <f>Classe!D4</f>
        <v>0</v>
      </c>
      <c r="C3" s="144"/>
      <c r="D3" s="144"/>
      <c r="E3" s="144"/>
      <c r="F3" s="144"/>
      <c r="G3" s="144"/>
      <c r="H3" s="144"/>
    </row>
    <row r="4" spans="1:47" ht="30" thickBot="1">
      <c r="A4" s="50" t="s">
        <v>55</v>
      </c>
      <c r="B4" s="183">
        <f>Classe!D6</f>
        <v>0</v>
      </c>
      <c r="C4" s="183"/>
      <c r="D4" s="183"/>
      <c r="E4" s="183"/>
      <c r="F4" s="183"/>
      <c r="G4" s="144"/>
      <c r="H4" s="144"/>
    </row>
    <row r="8" spans="1:47" ht="110.25" customHeight="1">
      <c r="A8" s="202" t="s">
        <v>61</v>
      </c>
      <c r="B8" s="203"/>
      <c r="C8" s="204"/>
      <c r="D8" s="7">
        <f>Classe!$B10</f>
        <v>1</v>
      </c>
      <c r="E8" s="7">
        <f>Classe!$B11</f>
        <v>2</v>
      </c>
      <c r="F8" s="7">
        <f>Classe!$B12</f>
        <v>3</v>
      </c>
      <c r="G8" s="7">
        <f>Classe!$B13</f>
        <v>4</v>
      </c>
      <c r="H8" s="7">
        <f>Classe!$B14</f>
        <v>5</v>
      </c>
      <c r="I8" s="7">
        <f>Classe!$B15</f>
        <v>6</v>
      </c>
      <c r="J8" s="7">
        <f>Classe!$B16</f>
        <v>7</v>
      </c>
      <c r="K8" s="7">
        <f>Classe!$B17</f>
        <v>8</v>
      </c>
      <c r="L8" s="7">
        <f>Classe!$B18</f>
        <v>9</v>
      </c>
      <c r="M8" s="7">
        <f>Classe!$B19</f>
        <v>10</v>
      </c>
      <c r="N8" s="7">
        <f>Classe!$B20</f>
        <v>11</v>
      </c>
      <c r="O8" s="7">
        <f>Classe!$B21</f>
        <v>12</v>
      </c>
      <c r="P8" s="7">
        <f>Classe!$B22</f>
        <v>13</v>
      </c>
      <c r="Q8" s="7">
        <f>Classe!$B23</f>
        <v>14</v>
      </c>
      <c r="R8" s="7">
        <f>Classe!$B24</f>
        <v>15</v>
      </c>
      <c r="S8" s="7">
        <f>Classe!$B25</f>
        <v>16</v>
      </c>
      <c r="T8" s="7">
        <f>Classe!$B26</f>
        <v>17</v>
      </c>
      <c r="U8" s="7">
        <f>Classe!$B27</f>
        <v>18</v>
      </c>
      <c r="V8" s="7">
        <f>Classe!$B28</f>
        <v>19</v>
      </c>
      <c r="W8" s="7">
        <f>Classe!$B29</f>
        <v>20</v>
      </c>
      <c r="X8" s="7">
        <f>Classe!$B30</f>
        <v>21</v>
      </c>
      <c r="Y8" s="7">
        <f>Classe!$B31</f>
        <v>22</v>
      </c>
      <c r="Z8" s="7">
        <f>Classe!$B32</f>
        <v>23</v>
      </c>
      <c r="AA8" s="7">
        <f>Classe!$B33</f>
        <v>24</v>
      </c>
      <c r="AB8" s="7">
        <f>Classe!$B34</f>
        <v>25</v>
      </c>
      <c r="AC8" s="7">
        <f>Classe!$B35</f>
        <v>26</v>
      </c>
      <c r="AD8" s="7">
        <f>Classe!$B36</f>
        <v>27</v>
      </c>
      <c r="AE8" s="7">
        <f>Classe!$B37</f>
        <v>28</v>
      </c>
      <c r="AF8" s="7">
        <f>Classe!$B38</f>
        <v>29</v>
      </c>
      <c r="AG8" s="7">
        <f>Classe!$B39</f>
        <v>30</v>
      </c>
      <c r="AH8" s="7">
        <f>Classe!$B40</f>
        <v>31</v>
      </c>
      <c r="AI8" s="7">
        <f>Classe!$B41</f>
        <v>32</v>
      </c>
      <c r="AJ8" s="7">
        <f>Classe!$B42</f>
        <v>33</v>
      </c>
      <c r="AK8" s="7">
        <f>Classe!$B43</f>
        <v>34</v>
      </c>
      <c r="AL8" s="7">
        <f>Classe!$B44</f>
        <v>35</v>
      </c>
      <c r="AM8" s="7">
        <f>Classe!$B45</f>
        <v>36</v>
      </c>
      <c r="AN8" s="7">
        <f>Classe!$B46</f>
        <v>37</v>
      </c>
      <c r="AO8" s="7">
        <f>Classe!$B47</f>
        <v>38</v>
      </c>
      <c r="AP8" s="7">
        <f>Classe!$B48</f>
        <v>39</v>
      </c>
      <c r="AQ8" s="200" t="s">
        <v>60</v>
      </c>
      <c r="AR8" s="201"/>
      <c r="AS8" s="201"/>
      <c r="AT8" s="201"/>
      <c r="AU8" s="201"/>
    </row>
    <row r="9" spans="1:47" ht="215.1" customHeight="1">
      <c r="A9" s="168" t="s">
        <v>15</v>
      </c>
      <c r="B9" s="207"/>
      <c r="C9" s="208"/>
      <c r="D9" s="188" t="str">
        <f>Classe!$E10</f>
        <v xml:space="preserve"> </v>
      </c>
      <c r="E9" s="188" t="str">
        <f>Classe!$E11</f>
        <v xml:space="preserve"> </v>
      </c>
      <c r="F9" s="188" t="str">
        <f>Classe!$E12</f>
        <v xml:space="preserve"> </v>
      </c>
      <c r="G9" s="188" t="str">
        <f>Classe!$E13</f>
        <v xml:space="preserve"> </v>
      </c>
      <c r="H9" s="188" t="str">
        <f>Classe!$E14</f>
        <v xml:space="preserve"> </v>
      </c>
      <c r="I9" s="188" t="str">
        <f>Classe!$E15</f>
        <v xml:space="preserve"> </v>
      </c>
      <c r="J9" s="188" t="str">
        <f>Classe!$E16</f>
        <v xml:space="preserve"> </v>
      </c>
      <c r="K9" s="188" t="str">
        <f>Classe!$E17</f>
        <v xml:space="preserve"> </v>
      </c>
      <c r="L9" s="188" t="str">
        <f>Classe!$E18</f>
        <v xml:space="preserve"> </v>
      </c>
      <c r="M9" s="188" t="str">
        <f>Classe!$E19</f>
        <v xml:space="preserve"> </v>
      </c>
      <c r="N9" s="188" t="str">
        <f>Classe!$E20</f>
        <v xml:space="preserve"> </v>
      </c>
      <c r="O9" s="188" t="str">
        <f>Classe!$E21</f>
        <v xml:space="preserve"> </v>
      </c>
      <c r="P9" s="188" t="str">
        <f>Classe!$E22</f>
        <v xml:space="preserve"> </v>
      </c>
      <c r="Q9" s="188" t="str">
        <f>Classe!$E23</f>
        <v xml:space="preserve"> </v>
      </c>
      <c r="R9" s="188" t="str">
        <f>Classe!$E24</f>
        <v xml:space="preserve"> </v>
      </c>
      <c r="S9" s="188" t="str">
        <f>Classe!$E25</f>
        <v xml:space="preserve"> </v>
      </c>
      <c r="T9" s="188" t="str">
        <f>Classe!$E26</f>
        <v xml:space="preserve"> </v>
      </c>
      <c r="U9" s="188" t="str">
        <f>Classe!$E27</f>
        <v xml:space="preserve"> </v>
      </c>
      <c r="V9" s="188" t="str">
        <f>Classe!$E28</f>
        <v xml:space="preserve"> </v>
      </c>
      <c r="W9" s="188" t="str">
        <f>Classe!$E29</f>
        <v xml:space="preserve"> </v>
      </c>
      <c r="X9" s="188" t="str">
        <f>Classe!$E30</f>
        <v xml:space="preserve"> </v>
      </c>
      <c r="Y9" s="188" t="str">
        <f>Classe!$E31</f>
        <v xml:space="preserve"> </v>
      </c>
      <c r="Z9" s="188" t="str">
        <f>Classe!$E32</f>
        <v xml:space="preserve"> </v>
      </c>
      <c r="AA9" s="188" t="str">
        <f>Classe!$E33</f>
        <v xml:space="preserve"> </v>
      </c>
      <c r="AB9" s="188" t="str">
        <f>Classe!$E34</f>
        <v xml:space="preserve"> </v>
      </c>
      <c r="AC9" s="188" t="str">
        <f>Classe!$E35</f>
        <v xml:space="preserve"> </v>
      </c>
      <c r="AD9" s="188" t="str">
        <f>Classe!$E36</f>
        <v xml:space="preserve"> </v>
      </c>
      <c r="AE9" s="188" t="str">
        <f>Classe!$E37</f>
        <v xml:space="preserve"> </v>
      </c>
      <c r="AF9" s="188" t="str">
        <f>Classe!$E38</f>
        <v xml:space="preserve"> </v>
      </c>
      <c r="AG9" s="188" t="str">
        <f>Classe!$E39</f>
        <v xml:space="preserve"> </v>
      </c>
      <c r="AH9" s="188" t="str">
        <f>Classe!$E40</f>
        <v xml:space="preserve"> </v>
      </c>
      <c r="AI9" s="188" t="str">
        <f>Classe!$E41</f>
        <v xml:space="preserve"> </v>
      </c>
      <c r="AJ9" s="188" t="str">
        <f>Classe!$E42</f>
        <v xml:space="preserve"> </v>
      </c>
      <c r="AK9" s="188" t="str">
        <f>Classe!$E43</f>
        <v xml:space="preserve"> </v>
      </c>
      <c r="AL9" s="188" t="str">
        <f>Classe!$E44</f>
        <v xml:space="preserve"> </v>
      </c>
      <c r="AM9" s="188" t="str">
        <f>Classe!$E45</f>
        <v xml:space="preserve"> </v>
      </c>
      <c r="AN9" s="188" t="str">
        <f>Classe!$E46</f>
        <v xml:space="preserve"> </v>
      </c>
      <c r="AO9" s="188" t="str">
        <f>Classe!$E47</f>
        <v xml:space="preserve"> </v>
      </c>
      <c r="AP9" s="188" t="str">
        <f>Classe!$E48</f>
        <v xml:space="preserve"> </v>
      </c>
      <c r="AQ9" s="175">
        <v>1</v>
      </c>
      <c r="AR9" s="175">
        <v>9</v>
      </c>
      <c r="AS9" s="175">
        <v>0</v>
      </c>
      <c r="AT9" s="175" t="s">
        <v>2</v>
      </c>
      <c r="AU9" s="175" t="s">
        <v>28</v>
      </c>
    </row>
    <row r="10" spans="1:47" ht="28.5" customHeight="1" thickBot="1">
      <c r="A10" s="124" t="s">
        <v>66</v>
      </c>
      <c r="B10" s="124" t="s">
        <v>64</v>
      </c>
      <c r="C10" s="124" t="s">
        <v>68</v>
      </c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76"/>
      <c r="AR10" s="176"/>
      <c r="AS10" s="176"/>
      <c r="AT10" s="176"/>
      <c r="AU10" s="176"/>
    </row>
    <row r="11" spans="1:47" ht="14.25" thickTop="1" thickBot="1">
      <c r="A11" s="205" t="s">
        <v>17</v>
      </c>
      <c r="B11" s="123">
        <v>1</v>
      </c>
      <c r="C11" s="131" t="s">
        <v>87</v>
      </c>
      <c r="D11" s="108"/>
      <c r="E11" s="108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10">
        <f>COUNTIF(D11:AP11,1)</f>
        <v>0</v>
      </c>
      <c r="AR11" s="110">
        <f>COUNTIF(D11:AP11,9)</f>
        <v>0</v>
      </c>
      <c r="AS11" s="110">
        <f>COUNTIF(D11:AP11,0)</f>
        <v>0</v>
      </c>
      <c r="AT11" s="110">
        <f>COUNTIF(D11:AP11,"abs")</f>
        <v>0</v>
      </c>
      <c r="AU11" s="111" t="e">
        <f>AQ11/(Feuil1!$AP$3-AT11)</f>
        <v>#DIV/0!</v>
      </c>
    </row>
    <row r="12" spans="1:47" ht="14.25" thickTop="1" thickBot="1">
      <c r="A12" s="206"/>
      <c r="B12" s="177">
        <v>2</v>
      </c>
      <c r="C12" s="126" t="s">
        <v>88</v>
      </c>
      <c r="D12" s="135"/>
      <c r="E12" s="135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8">
        <f>COUNTIF(D12:AP12,1)</f>
        <v>0</v>
      </c>
      <c r="AR12" s="8">
        <f t="shared" ref="AR12:AR27" si="0">COUNTIF(D12:AP12,9)</f>
        <v>0</v>
      </c>
      <c r="AS12" s="8">
        <f t="shared" ref="AS12:AS27" si="1">COUNTIF(D12:AP12,0)</f>
        <v>0</v>
      </c>
      <c r="AT12" s="8">
        <f t="shared" ref="AT12:AT27" si="2">COUNTIF(D12:AP12,"abs")</f>
        <v>0</v>
      </c>
      <c r="AU12" s="112" t="e">
        <f>AQ12/(Feuil1!$AP$3-AT12)</f>
        <v>#DIV/0!</v>
      </c>
    </row>
    <row r="13" spans="1:47" ht="14.25" thickTop="1" thickBot="1">
      <c r="A13" s="206"/>
      <c r="B13" s="178"/>
      <c r="C13" s="127" t="s">
        <v>89</v>
      </c>
      <c r="D13" s="108"/>
      <c r="E13" s="108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8">
        <f t="shared" ref="AQ13:AQ27" si="3">COUNTIF(D13:AP13,1)</f>
        <v>0</v>
      </c>
      <c r="AR13" s="8">
        <f t="shared" si="0"/>
        <v>0</v>
      </c>
      <c r="AS13" s="8">
        <f t="shared" si="1"/>
        <v>0</v>
      </c>
      <c r="AT13" s="8">
        <f t="shared" si="2"/>
        <v>0</v>
      </c>
      <c r="AU13" s="112" t="e">
        <f>AQ13/(Feuil1!$AP$3-AT13)</f>
        <v>#DIV/0!</v>
      </c>
    </row>
    <row r="14" spans="1:47" s="98" customFormat="1" ht="14.25" thickTop="1" thickBot="1">
      <c r="A14" s="206"/>
      <c r="B14" s="55">
        <v>3</v>
      </c>
      <c r="C14" s="126" t="s">
        <v>13</v>
      </c>
      <c r="D14" s="135"/>
      <c r="E14" s="135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97">
        <f t="shared" si="3"/>
        <v>0</v>
      </c>
      <c r="AR14" s="97">
        <f t="shared" si="0"/>
        <v>0</v>
      </c>
      <c r="AS14" s="97">
        <f t="shared" si="1"/>
        <v>0</v>
      </c>
      <c r="AT14" s="97">
        <f t="shared" si="2"/>
        <v>0</v>
      </c>
      <c r="AU14" s="112" t="e">
        <f>AQ14/(Feuil1!$AP$3-AT14)</f>
        <v>#DIV/0!</v>
      </c>
    </row>
    <row r="15" spans="1:47" ht="14.25" thickTop="1" thickBot="1">
      <c r="A15" s="206"/>
      <c r="B15" s="99">
        <v>5</v>
      </c>
      <c r="C15" s="127" t="s">
        <v>14</v>
      </c>
      <c r="D15" s="108"/>
      <c r="E15" s="108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8">
        <f t="shared" si="3"/>
        <v>0</v>
      </c>
      <c r="AR15" s="8">
        <f t="shared" si="0"/>
        <v>0</v>
      </c>
      <c r="AS15" s="8">
        <f t="shared" si="1"/>
        <v>0</v>
      </c>
      <c r="AT15" s="8">
        <f t="shared" si="2"/>
        <v>0</v>
      </c>
      <c r="AU15" s="112" t="e">
        <f>AQ15/(Feuil1!$AP$3-AT15)</f>
        <v>#DIV/0!</v>
      </c>
    </row>
    <row r="16" spans="1:47" s="98" customFormat="1" ht="14.25" thickTop="1" thickBot="1">
      <c r="A16" s="205" t="s">
        <v>3</v>
      </c>
      <c r="B16" s="113">
        <v>5</v>
      </c>
      <c r="C16" s="132" t="s">
        <v>90</v>
      </c>
      <c r="D16" s="135"/>
      <c r="E16" s="13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4">
        <f t="shared" si="3"/>
        <v>0</v>
      </c>
      <c r="AR16" s="114">
        <f t="shared" si="0"/>
        <v>0</v>
      </c>
      <c r="AS16" s="114">
        <f t="shared" si="1"/>
        <v>0</v>
      </c>
      <c r="AT16" s="114">
        <f t="shared" si="2"/>
        <v>0</v>
      </c>
      <c r="AU16" s="111" t="e">
        <f>AQ16/(Feuil1!$AP$3-AT16)</f>
        <v>#DIV/0!</v>
      </c>
    </row>
    <row r="17" spans="1:47" ht="14.25" thickTop="1" thickBot="1">
      <c r="A17" s="206"/>
      <c r="B17" s="99">
        <v>6</v>
      </c>
      <c r="C17" s="100" t="s">
        <v>20</v>
      </c>
      <c r="D17" s="108"/>
      <c r="E17" s="108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8">
        <f t="shared" si="3"/>
        <v>0</v>
      </c>
      <c r="AR17" s="8">
        <f t="shared" si="0"/>
        <v>0</v>
      </c>
      <c r="AS17" s="8">
        <f t="shared" si="1"/>
        <v>0</v>
      </c>
      <c r="AT17" s="8">
        <f t="shared" si="2"/>
        <v>0</v>
      </c>
      <c r="AU17" s="112" t="e">
        <f>AQ17/(Feuil1!$AP$3-AT17)</f>
        <v>#DIV/0!</v>
      </c>
    </row>
    <row r="18" spans="1:47" s="98" customFormat="1" ht="14.25" thickTop="1" thickBot="1">
      <c r="A18" s="206"/>
      <c r="B18" s="177">
        <v>7</v>
      </c>
      <c r="C18" s="126" t="s">
        <v>91</v>
      </c>
      <c r="D18" s="135"/>
      <c r="E18" s="135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97">
        <f t="shared" si="3"/>
        <v>0</v>
      </c>
      <c r="AR18" s="97">
        <f t="shared" si="0"/>
        <v>0</v>
      </c>
      <c r="AS18" s="97">
        <f t="shared" si="1"/>
        <v>0</v>
      </c>
      <c r="AT18" s="97">
        <f t="shared" si="2"/>
        <v>0</v>
      </c>
      <c r="AU18" s="112" t="e">
        <f>AQ18/(Feuil1!$AP$3-AT18)</f>
        <v>#DIV/0!</v>
      </c>
    </row>
    <row r="19" spans="1:47" ht="14.25" thickTop="1" thickBot="1">
      <c r="A19" s="206"/>
      <c r="B19" s="178"/>
      <c r="C19" s="127" t="s">
        <v>92</v>
      </c>
      <c r="D19" s="108"/>
      <c r="E19" s="108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8">
        <f t="shared" si="3"/>
        <v>0</v>
      </c>
      <c r="AR19" s="8">
        <f t="shared" si="0"/>
        <v>0</v>
      </c>
      <c r="AS19" s="8">
        <f t="shared" si="1"/>
        <v>0</v>
      </c>
      <c r="AT19" s="8">
        <f t="shared" si="2"/>
        <v>0</v>
      </c>
      <c r="AU19" s="112" t="e">
        <f>AQ19/(Feuil1!$AP$3-AT19)</f>
        <v>#DIV/0!</v>
      </c>
    </row>
    <row r="20" spans="1:47" s="98" customFormat="1" ht="14.25" thickTop="1" thickBot="1">
      <c r="A20" s="206"/>
      <c r="B20" s="55">
        <v>8</v>
      </c>
      <c r="C20" s="126" t="s">
        <v>21</v>
      </c>
      <c r="D20" s="135"/>
      <c r="E20" s="13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97">
        <f t="shared" si="3"/>
        <v>0</v>
      </c>
      <c r="AR20" s="97">
        <f t="shared" si="0"/>
        <v>0</v>
      </c>
      <c r="AS20" s="97">
        <f t="shared" si="1"/>
        <v>0</v>
      </c>
      <c r="AT20" s="97">
        <f t="shared" si="2"/>
        <v>0</v>
      </c>
      <c r="AU20" s="112" t="e">
        <f>AQ20/(Feuil1!$AP$3-AT20)</f>
        <v>#DIV/0!</v>
      </c>
    </row>
    <row r="21" spans="1:47" ht="14.25" thickTop="1" thickBot="1">
      <c r="A21" s="206"/>
      <c r="B21" s="99">
        <v>9</v>
      </c>
      <c r="C21" s="127" t="s">
        <v>93</v>
      </c>
      <c r="D21" s="108"/>
      <c r="E21" s="108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8">
        <f t="shared" si="3"/>
        <v>0</v>
      </c>
      <c r="AR21" s="8">
        <f t="shared" si="0"/>
        <v>0</v>
      </c>
      <c r="AS21" s="8">
        <f t="shared" si="1"/>
        <v>0</v>
      </c>
      <c r="AT21" s="8">
        <f t="shared" si="2"/>
        <v>0</v>
      </c>
      <c r="AU21" s="112" t="e">
        <f>AQ21/(Feuil1!$AP$3-AT21)</f>
        <v>#DIV/0!</v>
      </c>
    </row>
    <row r="22" spans="1:47" s="98" customFormat="1" ht="14.25" thickTop="1" thickBot="1">
      <c r="A22" s="133" t="s">
        <v>5</v>
      </c>
      <c r="B22" s="107">
        <v>10</v>
      </c>
      <c r="C22" s="132" t="s">
        <v>65</v>
      </c>
      <c r="D22" s="135"/>
      <c r="E22" s="13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4">
        <f t="shared" si="3"/>
        <v>0</v>
      </c>
      <c r="AR22" s="114">
        <f t="shared" si="0"/>
        <v>0</v>
      </c>
      <c r="AS22" s="114">
        <f t="shared" si="1"/>
        <v>0</v>
      </c>
      <c r="AT22" s="114">
        <f t="shared" si="2"/>
        <v>0</v>
      </c>
      <c r="AU22" s="111" t="e">
        <f>AQ22/(Feuil1!$AP$3-AT22)</f>
        <v>#DIV/0!</v>
      </c>
    </row>
    <row r="23" spans="1:47" s="98" customFormat="1" ht="14.25" thickTop="1" thickBot="1">
      <c r="A23" s="205" t="s">
        <v>18</v>
      </c>
      <c r="B23" s="197">
        <v>11</v>
      </c>
      <c r="C23" s="125" t="s">
        <v>22</v>
      </c>
      <c r="D23" s="108"/>
      <c r="E23" s="108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14">
        <f t="shared" si="3"/>
        <v>0</v>
      </c>
      <c r="AR23" s="114">
        <f t="shared" si="0"/>
        <v>0</v>
      </c>
      <c r="AS23" s="114">
        <f t="shared" si="1"/>
        <v>0</v>
      </c>
      <c r="AT23" s="114">
        <f t="shared" si="2"/>
        <v>0</v>
      </c>
      <c r="AU23" s="111" t="e">
        <f>AQ23/(Feuil1!$AP$3-AT23)</f>
        <v>#DIV/0!</v>
      </c>
    </row>
    <row r="24" spans="1:47" s="98" customFormat="1" ht="14.25" thickTop="1" thickBot="1">
      <c r="A24" s="206"/>
      <c r="B24" s="198"/>
      <c r="C24" s="126" t="s">
        <v>23</v>
      </c>
      <c r="D24" s="135"/>
      <c r="E24" s="13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97">
        <f t="shared" si="3"/>
        <v>0</v>
      </c>
      <c r="AR24" s="97">
        <f t="shared" si="0"/>
        <v>0</v>
      </c>
      <c r="AS24" s="97">
        <f t="shared" si="1"/>
        <v>0</v>
      </c>
      <c r="AT24" s="97">
        <f t="shared" si="2"/>
        <v>0</v>
      </c>
      <c r="AU24" s="112" t="e">
        <f>AQ24/(Feuil1!$AP$3-AT24)</f>
        <v>#DIV/0!</v>
      </c>
    </row>
    <row r="25" spans="1:47" ht="14.25" thickTop="1" thickBot="1">
      <c r="A25" s="205" t="s">
        <v>19</v>
      </c>
      <c r="B25" s="199">
        <v>12</v>
      </c>
      <c r="C25" s="125" t="s">
        <v>24</v>
      </c>
      <c r="D25" s="108"/>
      <c r="E25" s="108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10">
        <f t="shared" si="3"/>
        <v>0</v>
      </c>
      <c r="AR25" s="110">
        <f t="shared" si="0"/>
        <v>0</v>
      </c>
      <c r="AS25" s="110">
        <f t="shared" si="1"/>
        <v>0</v>
      </c>
      <c r="AT25" s="110">
        <f t="shared" si="2"/>
        <v>0</v>
      </c>
      <c r="AU25" s="111" t="e">
        <f>AQ25/(Feuil1!$AP$3-AT25)</f>
        <v>#DIV/0!</v>
      </c>
    </row>
    <row r="26" spans="1:47" s="98" customFormat="1" ht="14.25" thickTop="1" thickBot="1">
      <c r="A26" s="206"/>
      <c r="B26" s="196"/>
      <c r="C26" s="126" t="s">
        <v>62</v>
      </c>
      <c r="D26" s="135"/>
      <c r="E26" s="135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97">
        <f t="shared" si="3"/>
        <v>0</v>
      </c>
      <c r="AR26" s="97">
        <f t="shared" si="0"/>
        <v>0</v>
      </c>
      <c r="AS26" s="97">
        <f t="shared" si="1"/>
        <v>0</v>
      </c>
      <c r="AT26" s="97">
        <f t="shared" si="2"/>
        <v>0</v>
      </c>
      <c r="AU26" s="112" t="e">
        <f>AQ26/(Feuil1!$AP$3-AT26)</f>
        <v>#DIV/0!</v>
      </c>
    </row>
    <row r="27" spans="1:47" s="98" customFormat="1" ht="14.25" thickTop="1" thickBot="1">
      <c r="A27" s="206"/>
      <c r="B27" s="178"/>
      <c r="C27" s="127" t="s">
        <v>63</v>
      </c>
      <c r="D27" s="108"/>
      <c r="E27" s="108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97">
        <f t="shared" si="3"/>
        <v>0</v>
      </c>
      <c r="AR27" s="97">
        <f t="shared" si="0"/>
        <v>0</v>
      </c>
      <c r="AS27" s="97">
        <f t="shared" si="1"/>
        <v>0</v>
      </c>
      <c r="AT27" s="97">
        <f t="shared" si="2"/>
        <v>0</v>
      </c>
      <c r="AU27" s="112" t="e">
        <f>AQ27/(Feuil1!$AP$3-AT27)</f>
        <v>#DIV/0!</v>
      </c>
    </row>
    <row r="28" spans="1:47" ht="13.5" thickTop="1">
      <c r="A28" s="185" t="s">
        <v>34</v>
      </c>
      <c r="B28" s="186"/>
      <c r="C28" s="116">
        <v>1</v>
      </c>
      <c r="D28" s="117">
        <f t="shared" ref="D28:AP28" si="4">COUNTIF(D11:D27,1)</f>
        <v>0</v>
      </c>
      <c r="E28" s="117">
        <f t="shared" si="4"/>
        <v>0</v>
      </c>
      <c r="F28" s="117">
        <f t="shared" si="4"/>
        <v>0</v>
      </c>
      <c r="G28" s="117">
        <f t="shared" si="4"/>
        <v>0</v>
      </c>
      <c r="H28" s="117">
        <f t="shared" si="4"/>
        <v>0</v>
      </c>
      <c r="I28" s="117">
        <f t="shared" si="4"/>
        <v>0</v>
      </c>
      <c r="J28" s="117">
        <f t="shared" si="4"/>
        <v>0</v>
      </c>
      <c r="K28" s="117">
        <f t="shared" si="4"/>
        <v>0</v>
      </c>
      <c r="L28" s="117">
        <f t="shared" si="4"/>
        <v>0</v>
      </c>
      <c r="M28" s="117">
        <f t="shared" si="4"/>
        <v>0</v>
      </c>
      <c r="N28" s="117">
        <f t="shared" si="4"/>
        <v>0</v>
      </c>
      <c r="O28" s="117">
        <f t="shared" si="4"/>
        <v>0</v>
      </c>
      <c r="P28" s="117">
        <f t="shared" si="4"/>
        <v>0</v>
      </c>
      <c r="Q28" s="117">
        <f t="shared" si="4"/>
        <v>0</v>
      </c>
      <c r="R28" s="117">
        <f t="shared" si="4"/>
        <v>0</v>
      </c>
      <c r="S28" s="117">
        <f t="shared" si="4"/>
        <v>0</v>
      </c>
      <c r="T28" s="117">
        <f t="shared" si="4"/>
        <v>0</v>
      </c>
      <c r="U28" s="117">
        <f t="shared" si="4"/>
        <v>0</v>
      </c>
      <c r="V28" s="117">
        <f t="shared" si="4"/>
        <v>0</v>
      </c>
      <c r="W28" s="117">
        <f t="shared" si="4"/>
        <v>0</v>
      </c>
      <c r="X28" s="117">
        <f t="shared" si="4"/>
        <v>0</v>
      </c>
      <c r="Y28" s="117">
        <f t="shared" si="4"/>
        <v>0</v>
      </c>
      <c r="Z28" s="117">
        <f t="shared" si="4"/>
        <v>0</v>
      </c>
      <c r="AA28" s="117">
        <f t="shared" si="4"/>
        <v>0</v>
      </c>
      <c r="AB28" s="117">
        <f t="shared" si="4"/>
        <v>0</v>
      </c>
      <c r="AC28" s="117">
        <f t="shared" si="4"/>
        <v>0</v>
      </c>
      <c r="AD28" s="117">
        <f t="shared" si="4"/>
        <v>0</v>
      </c>
      <c r="AE28" s="117">
        <f t="shared" si="4"/>
        <v>0</v>
      </c>
      <c r="AF28" s="117">
        <f t="shared" si="4"/>
        <v>0</v>
      </c>
      <c r="AG28" s="117">
        <f t="shared" si="4"/>
        <v>0</v>
      </c>
      <c r="AH28" s="117">
        <f t="shared" si="4"/>
        <v>0</v>
      </c>
      <c r="AI28" s="117">
        <f t="shared" si="4"/>
        <v>0</v>
      </c>
      <c r="AJ28" s="117">
        <f t="shared" si="4"/>
        <v>0</v>
      </c>
      <c r="AK28" s="117">
        <f t="shared" si="4"/>
        <v>0</v>
      </c>
      <c r="AL28" s="117">
        <f t="shared" si="4"/>
        <v>0</v>
      </c>
      <c r="AM28" s="117">
        <f t="shared" si="4"/>
        <v>0</v>
      </c>
      <c r="AN28" s="117">
        <f t="shared" si="4"/>
        <v>0</v>
      </c>
      <c r="AO28" s="117">
        <f t="shared" si="4"/>
        <v>0</v>
      </c>
      <c r="AP28" s="117">
        <f t="shared" si="4"/>
        <v>0</v>
      </c>
      <c r="AQ28" s="118"/>
      <c r="AR28" s="119"/>
      <c r="AS28" s="119"/>
      <c r="AT28" s="119"/>
    </row>
    <row r="29" spans="1:47">
      <c r="A29" s="187"/>
      <c r="B29" s="186"/>
      <c r="C29" s="5">
        <v>9</v>
      </c>
      <c r="D29" s="2">
        <f t="shared" ref="D29:AP29" si="5">COUNTIF(D11:D27,9)</f>
        <v>0</v>
      </c>
      <c r="E29" s="2">
        <f t="shared" si="5"/>
        <v>0</v>
      </c>
      <c r="F29" s="2">
        <f t="shared" si="5"/>
        <v>0</v>
      </c>
      <c r="G29" s="2">
        <f t="shared" si="5"/>
        <v>0</v>
      </c>
      <c r="H29" s="2">
        <f t="shared" si="5"/>
        <v>0</v>
      </c>
      <c r="I29" s="2">
        <f t="shared" si="5"/>
        <v>0</v>
      </c>
      <c r="J29" s="2">
        <f t="shared" si="5"/>
        <v>0</v>
      </c>
      <c r="K29" s="2">
        <f t="shared" si="5"/>
        <v>0</v>
      </c>
      <c r="L29" s="2">
        <f t="shared" si="5"/>
        <v>0</v>
      </c>
      <c r="M29" s="2">
        <f t="shared" si="5"/>
        <v>0</v>
      </c>
      <c r="N29" s="2">
        <f t="shared" si="5"/>
        <v>0</v>
      </c>
      <c r="O29" s="2">
        <f t="shared" si="5"/>
        <v>0</v>
      </c>
      <c r="P29" s="2">
        <f t="shared" si="5"/>
        <v>0</v>
      </c>
      <c r="Q29" s="2">
        <f t="shared" si="5"/>
        <v>0</v>
      </c>
      <c r="R29" s="2">
        <f t="shared" si="5"/>
        <v>0</v>
      </c>
      <c r="S29" s="2">
        <f t="shared" si="5"/>
        <v>0</v>
      </c>
      <c r="T29" s="2">
        <f t="shared" si="5"/>
        <v>0</v>
      </c>
      <c r="U29" s="2">
        <f t="shared" si="5"/>
        <v>0</v>
      </c>
      <c r="V29" s="2">
        <f t="shared" si="5"/>
        <v>0</v>
      </c>
      <c r="W29" s="2">
        <f t="shared" si="5"/>
        <v>0</v>
      </c>
      <c r="X29" s="2">
        <f t="shared" si="5"/>
        <v>0</v>
      </c>
      <c r="Y29" s="2">
        <f t="shared" si="5"/>
        <v>0</v>
      </c>
      <c r="Z29" s="2">
        <f t="shared" si="5"/>
        <v>0</v>
      </c>
      <c r="AA29" s="2">
        <f t="shared" si="5"/>
        <v>0</v>
      </c>
      <c r="AB29" s="2">
        <f t="shared" si="5"/>
        <v>0</v>
      </c>
      <c r="AC29" s="2">
        <f t="shared" si="5"/>
        <v>0</v>
      </c>
      <c r="AD29" s="2">
        <f t="shared" si="5"/>
        <v>0</v>
      </c>
      <c r="AE29" s="2">
        <f t="shared" si="5"/>
        <v>0</v>
      </c>
      <c r="AF29" s="2">
        <f t="shared" si="5"/>
        <v>0</v>
      </c>
      <c r="AG29" s="2">
        <f t="shared" si="5"/>
        <v>0</v>
      </c>
      <c r="AH29" s="2">
        <f t="shared" si="5"/>
        <v>0</v>
      </c>
      <c r="AI29" s="2">
        <f t="shared" si="5"/>
        <v>0</v>
      </c>
      <c r="AJ29" s="2">
        <f t="shared" si="5"/>
        <v>0</v>
      </c>
      <c r="AK29" s="2">
        <f t="shared" si="5"/>
        <v>0</v>
      </c>
      <c r="AL29" s="2">
        <f t="shared" si="5"/>
        <v>0</v>
      </c>
      <c r="AM29" s="2">
        <f t="shared" si="5"/>
        <v>0</v>
      </c>
      <c r="AN29" s="2">
        <f t="shared" si="5"/>
        <v>0</v>
      </c>
      <c r="AO29" s="2">
        <f t="shared" si="5"/>
        <v>0</v>
      </c>
      <c r="AP29" s="2">
        <f t="shared" si="5"/>
        <v>0</v>
      </c>
    </row>
    <row r="30" spans="1:47">
      <c r="A30" s="185" t="s">
        <v>59</v>
      </c>
      <c r="B30" s="186"/>
      <c r="C30" s="5">
        <v>0</v>
      </c>
      <c r="D30" s="2">
        <f t="shared" ref="D30:AP30" si="6">COUNTIF(D11:D27,0)</f>
        <v>0</v>
      </c>
      <c r="E30" s="2">
        <f t="shared" si="6"/>
        <v>0</v>
      </c>
      <c r="F30" s="2">
        <f t="shared" si="6"/>
        <v>0</v>
      </c>
      <c r="G30" s="2">
        <f t="shared" si="6"/>
        <v>0</v>
      </c>
      <c r="H30" s="2">
        <f t="shared" si="6"/>
        <v>0</v>
      </c>
      <c r="I30" s="2">
        <f t="shared" si="6"/>
        <v>0</v>
      </c>
      <c r="J30" s="2">
        <f t="shared" si="6"/>
        <v>0</v>
      </c>
      <c r="K30" s="2">
        <f t="shared" si="6"/>
        <v>0</v>
      </c>
      <c r="L30" s="2">
        <f t="shared" si="6"/>
        <v>0</v>
      </c>
      <c r="M30" s="2">
        <f t="shared" si="6"/>
        <v>0</v>
      </c>
      <c r="N30" s="2">
        <f t="shared" si="6"/>
        <v>0</v>
      </c>
      <c r="O30" s="2">
        <f t="shared" si="6"/>
        <v>0</v>
      </c>
      <c r="P30" s="2">
        <f t="shared" si="6"/>
        <v>0</v>
      </c>
      <c r="Q30" s="2">
        <f t="shared" si="6"/>
        <v>0</v>
      </c>
      <c r="R30" s="2">
        <f t="shared" si="6"/>
        <v>0</v>
      </c>
      <c r="S30" s="2">
        <f t="shared" si="6"/>
        <v>0</v>
      </c>
      <c r="T30" s="2">
        <f t="shared" si="6"/>
        <v>0</v>
      </c>
      <c r="U30" s="2">
        <f t="shared" si="6"/>
        <v>0</v>
      </c>
      <c r="V30" s="2">
        <f t="shared" si="6"/>
        <v>0</v>
      </c>
      <c r="W30" s="2">
        <f t="shared" si="6"/>
        <v>0</v>
      </c>
      <c r="X30" s="2">
        <f t="shared" si="6"/>
        <v>0</v>
      </c>
      <c r="Y30" s="2">
        <f t="shared" si="6"/>
        <v>0</v>
      </c>
      <c r="Z30" s="2">
        <f t="shared" si="6"/>
        <v>0</v>
      </c>
      <c r="AA30" s="2">
        <f t="shared" si="6"/>
        <v>0</v>
      </c>
      <c r="AB30" s="2">
        <f t="shared" si="6"/>
        <v>0</v>
      </c>
      <c r="AC30" s="2">
        <f t="shared" si="6"/>
        <v>0</v>
      </c>
      <c r="AD30" s="2">
        <f t="shared" si="6"/>
        <v>0</v>
      </c>
      <c r="AE30" s="2">
        <f t="shared" si="6"/>
        <v>0</v>
      </c>
      <c r="AF30" s="2">
        <f t="shared" si="6"/>
        <v>0</v>
      </c>
      <c r="AG30" s="2">
        <f t="shared" si="6"/>
        <v>0</v>
      </c>
      <c r="AH30" s="2">
        <f t="shared" si="6"/>
        <v>0</v>
      </c>
      <c r="AI30" s="2">
        <f t="shared" si="6"/>
        <v>0</v>
      </c>
      <c r="AJ30" s="2">
        <f t="shared" si="6"/>
        <v>0</v>
      </c>
      <c r="AK30" s="2">
        <f t="shared" si="6"/>
        <v>0</v>
      </c>
      <c r="AL30" s="2">
        <f t="shared" si="6"/>
        <v>0</v>
      </c>
      <c r="AM30" s="2">
        <f t="shared" si="6"/>
        <v>0</v>
      </c>
      <c r="AN30" s="2">
        <f t="shared" si="6"/>
        <v>0</v>
      </c>
      <c r="AO30" s="2">
        <f t="shared" si="6"/>
        <v>0</v>
      </c>
      <c r="AP30" s="2">
        <f t="shared" si="6"/>
        <v>0</v>
      </c>
    </row>
    <row r="31" spans="1:47">
      <c r="A31" s="187"/>
      <c r="B31" s="186"/>
      <c r="C31" s="5" t="s">
        <v>2</v>
      </c>
      <c r="D31" s="2">
        <f t="shared" ref="D31:AP31" si="7">COUNTIF(D11:D27,"Abs")</f>
        <v>0</v>
      </c>
      <c r="E31" s="2">
        <f t="shared" si="7"/>
        <v>0</v>
      </c>
      <c r="F31" s="2">
        <f t="shared" si="7"/>
        <v>0</v>
      </c>
      <c r="G31" s="2">
        <f t="shared" si="7"/>
        <v>0</v>
      </c>
      <c r="H31" s="2">
        <f t="shared" si="7"/>
        <v>0</v>
      </c>
      <c r="I31" s="2">
        <f t="shared" si="7"/>
        <v>0</v>
      </c>
      <c r="J31" s="2">
        <f t="shared" si="7"/>
        <v>0</v>
      </c>
      <c r="K31" s="2">
        <f t="shared" si="7"/>
        <v>0</v>
      </c>
      <c r="L31" s="2">
        <f t="shared" si="7"/>
        <v>0</v>
      </c>
      <c r="M31" s="2">
        <f t="shared" si="7"/>
        <v>0</v>
      </c>
      <c r="N31" s="2">
        <f t="shared" si="7"/>
        <v>0</v>
      </c>
      <c r="O31" s="2">
        <f t="shared" si="7"/>
        <v>0</v>
      </c>
      <c r="P31" s="2">
        <f t="shared" si="7"/>
        <v>0</v>
      </c>
      <c r="Q31" s="2">
        <f t="shared" si="7"/>
        <v>0</v>
      </c>
      <c r="R31" s="2">
        <f t="shared" si="7"/>
        <v>0</v>
      </c>
      <c r="S31" s="2">
        <f>COUNTIF(S11:S27,"Abs")</f>
        <v>0</v>
      </c>
      <c r="T31" s="2">
        <f t="shared" si="7"/>
        <v>0</v>
      </c>
      <c r="U31" s="2">
        <f t="shared" si="7"/>
        <v>0</v>
      </c>
      <c r="V31" s="2">
        <f t="shared" si="7"/>
        <v>0</v>
      </c>
      <c r="W31" s="2">
        <f t="shared" si="7"/>
        <v>0</v>
      </c>
      <c r="X31" s="2">
        <f t="shared" si="7"/>
        <v>0</v>
      </c>
      <c r="Y31" s="2">
        <f t="shared" si="7"/>
        <v>0</v>
      </c>
      <c r="Z31" s="2">
        <f t="shared" si="7"/>
        <v>0</v>
      </c>
      <c r="AA31" s="2">
        <f t="shared" si="7"/>
        <v>0</v>
      </c>
      <c r="AB31" s="2">
        <f t="shared" si="7"/>
        <v>0</v>
      </c>
      <c r="AC31" s="2">
        <f t="shared" si="7"/>
        <v>0</v>
      </c>
      <c r="AD31" s="2">
        <f t="shared" si="7"/>
        <v>0</v>
      </c>
      <c r="AE31" s="2">
        <f t="shared" si="7"/>
        <v>0</v>
      </c>
      <c r="AF31" s="2">
        <f t="shared" si="7"/>
        <v>0</v>
      </c>
      <c r="AG31" s="2">
        <f t="shared" si="7"/>
        <v>0</v>
      </c>
      <c r="AH31" s="2">
        <f t="shared" si="7"/>
        <v>0</v>
      </c>
      <c r="AI31" s="2">
        <f t="shared" si="7"/>
        <v>0</v>
      </c>
      <c r="AJ31" s="2">
        <f t="shared" si="7"/>
        <v>0</v>
      </c>
      <c r="AK31" s="2">
        <f t="shared" si="7"/>
        <v>0</v>
      </c>
      <c r="AL31" s="2">
        <f t="shared" si="7"/>
        <v>0</v>
      </c>
      <c r="AM31" s="2">
        <f t="shared" si="7"/>
        <v>0</v>
      </c>
      <c r="AN31" s="2">
        <f t="shared" si="7"/>
        <v>0</v>
      </c>
      <c r="AO31" s="2">
        <f t="shared" si="7"/>
        <v>0</v>
      </c>
      <c r="AP31" s="2">
        <f t="shared" si="7"/>
        <v>0</v>
      </c>
    </row>
    <row r="32" spans="1:47">
      <c r="A32" s="194"/>
      <c r="B32" s="195"/>
      <c r="C32" s="9" t="s">
        <v>6</v>
      </c>
      <c r="D32" s="10">
        <f>D28/(17-D31)</f>
        <v>0</v>
      </c>
      <c r="E32" s="10">
        <f t="shared" ref="E32:AP32" si="8">E28/(17-E31)</f>
        <v>0</v>
      </c>
      <c r="F32" s="10">
        <f t="shared" si="8"/>
        <v>0</v>
      </c>
      <c r="G32" s="10">
        <f t="shared" si="8"/>
        <v>0</v>
      </c>
      <c r="H32" s="10">
        <f t="shared" si="8"/>
        <v>0</v>
      </c>
      <c r="I32" s="10">
        <f t="shared" si="8"/>
        <v>0</v>
      </c>
      <c r="J32" s="10">
        <f t="shared" si="8"/>
        <v>0</v>
      </c>
      <c r="K32" s="10">
        <f t="shared" si="8"/>
        <v>0</v>
      </c>
      <c r="L32" s="10">
        <f t="shared" si="8"/>
        <v>0</v>
      </c>
      <c r="M32" s="10">
        <f t="shared" si="8"/>
        <v>0</v>
      </c>
      <c r="N32" s="10">
        <f t="shared" si="8"/>
        <v>0</v>
      </c>
      <c r="O32" s="10">
        <f t="shared" si="8"/>
        <v>0</v>
      </c>
      <c r="P32" s="10">
        <f t="shared" si="8"/>
        <v>0</v>
      </c>
      <c r="Q32" s="10">
        <f t="shared" si="8"/>
        <v>0</v>
      </c>
      <c r="R32" s="10">
        <f t="shared" si="8"/>
        <v>0</v>
      </c>
      <c r="S32" s="10">
        <f t="shared" si="8"/>
        <v>0</v>
      </c>
      <c r="T32" s="10">
        <f t="shared" si="8"/>
        <v>0</v>
      </c>
      <c r="U32" s="10">
        <f t="shared" si="8"/>
        <v>0</v>
      </c>
      <c r="V32" s="10">
        <f t="shared" si="8"/>
        <v>0</v>
      </c>
      <c r="W32" s="10">
        <f t="shared" si="8"/>
        <v>0</v>
      </c>
      <c r="X32" s="10">
        <f t="shared" si="8"/>
        <v>0</v>
      </c>
      <c r="Y32" s="10">
        <f t="shared" si="8"/>
        <v>0</v>
      </c>
      <c r="Z32" s="10">
        <f t="shared" si="8"/>
        <v>0</v>
      </c>
      <c r="AA32" s="10">
        <f t="shared" si="8"/>
        <v>0</v>
      </c>
      <c r="AB32" s="10">
        <f t="shared" si="8"/>
        <v>0</v>
      </c>
      <c r="AC32" s="10">
        <f t="shared" si="8"/>
        <v>0</v>
      </c>
      <c r="AD32" s="10">
        <f t="shared" si="8"/>
        <v>0</v>
      </c>
      <c r="AE32" s="10">
        <f t="shared" si="8"/>
        <v>0</v>
      </c>
      <c r="AF32" s="10">
        <f t="shared" si="8"/>
        <v>0</v>
      </c>
      <c r="AG32" s="10">
        <f t="shared" si="8"/>
        <v>0</v>
      </c>
      <c r="AH32" s="10">
        <f t="shared" si="8"/>
        <v>0</v>
      </c>
      <c r="AI32" s="10">
        <f t="shared" si="8"/>
        <v>0</v>
      </c>
      <c r="AJ32" s="10">
        <f t="shared" si="8"/>
        <v>0</v>
      </c>
      <c r="AK32" s="10">
        <f t="shared" si="8"/>
        <v>0</v>
      </c>
      <c r="AL32" s="10">
        <f t="shared" si="8"/>
        <v>0</v>
      </c>
      <c r="AM32" s="10">
        <f t="shared" si="8"/>
        <v>0</v>
      </c>
      <c r="AN32" s="10">
        <f t="shared" si="8"/>
        <v>0</v>
      </c>
      <c r="AO32" s="10">
        <f t="shared" si="8"/>
        <v>0</v>
      </c>
      <c r="AP32" s="10">
        <f t="shared" si="8"/>
        <v>0</v>
      </c>
      <c r="AQ32" s="166" t="e">
        <f>SUM(D32:AP32)/(Feuil1!$AP$3-AT11)</f>
        <v>#DIV/0!</v>
      </c>
      <c r="AR32" s="167"/>
      <c r="AS32" s="167"/>
      <c r="AT32" s="167"/>
      <c r="AU32" s="167"/>
    </row>
    <row r="33" spans="1:47" s="106" customFormat="1" ht="215.1" customHeight="1">
      <c r="A33" s="168" t="s">
        <v>16</v>
      </c>
      <c r="B33" s="169"/>
      <c r="C33" s="170"/>
      <c r="D33" s="173" t="str">
        <f t="shared" ref="D33:AP33" si="9">D9</f>
        <v xml:space="preserve"> </v>
      </c>
      <c r="E33" s="173" t="str">
        <f t="shared" si="9"/>
        <v xml:space="preserve"> </v>
      </c>
      <c r="F33" s="173" t="str">
        <f>F9</f>
        <v xml:space="preserve"> </v>
      </c>
      <c r="G33" s="173" t="str">
        <f t="shared" si="9"/>
        <v xml:space="preserve"> </v>
      </c>
      <c r="H33" s="173" t="str">
        <f t="shared" si="9"/>
        <v xml:space="preserve"> </v>
      </c>
      <c r="I33" s="173" t="str">
        <f t="shared" si="9"/>
        <v xml:space="preserve"> </v>
      </c>
      <c r="J33" s="173" t="str">
        <f t="shared" si="9"/>
        <v xml:space="preserve"> </v>
      </c>
      <c r="K33" s="173" t="str">
        <f t="shared" si="9"/>
        <v xml:space="preserve"> </v>
      </c>
      <c r="L33" s="173" t="str">
        <f t="shared" si="9"/>
        <v xml:space="preserve"> </v>
      </c>
      <c r="M33" s="173" t="str">
        <f t="shared" si="9"/>
        <v xml:space="preserve"> </v>
      </c>
      <c r="N33" s="173" t="str">
        <f t="shared" si="9"/>
        <v xml:space="preserve"> </v>
      </c>
      <c r="O33" s="173" t="str">
        <f t="shared" si="9"/>
        <v xml:space="preserve"> </v>
      </c>
      <c r="P33" s="173" t="str">
        <f t="shared" si="9"/>
        <v xml:space="preserve"> </v>
      </c>
      <c r="Q33" s="173" t="str">
        <f t="shared" si="9"/>
        <v xml:space="preserve"> </v>
      </c>
      <c r="R33" s="173" t="str">
        <f t="shared" si="9"/>
        <v xml:space="preserve"> </v>
      </c>
      <c r="S33" s="173" t="str">
        <f t="shared" si="9"/>
        <v xml:space="preserve"> </v>
      </c>
      <c r="T33" s="173" t="str">
        <f t="shared" si="9"/>
        <v xml:space="preserve"> </v>
      </c>
      <c r="U33" s="173" t="str">
        <f t="shared" si="9"/>
        <v xml:space="preserve"> </v>
      </c>
      <c r="V33" s="173" t="str">
        <f t="shared" si="9"/>
        <v xml:space="preserve"> </v>
      </c>
      <c r="W33" s="173" t="str">
        <f t="shared" si="9"/>
        <v xml:space="preserve"> </v>
      </c>
      <c r="X33" s="173" t="str">
        <f t="shared" si="9"/>
        <v xml:space="preserve"> </v>
      </c>
      <c r="Y33" s="173" t="str">
        <f t="shared" si="9"/>
        <v xml:space="preserve"> </v>
      </c>
      <c r="Z33" s="173" t="str">
        <f t="shared" si="9"/>
        <v xml:space="preserve"> </v>
      </c>
      <c r="AA33" s="173" t="str">
        <f t="shared" si="9"/>
        <v xml:space="preserve"> </v>
      </c>
      <c r="AB33" s="173" t="str">
        <f t="shared" si="9"/>
        <v xml:space="preserve"> </v>
      </c>
      <c r="AC33" s="173" t="str">
        <f t="shared" si="9"/>
        <v xml:space="preserve"> </v>
      </c>
      <c r="AD33" s="173" t="str">
        <f t="shared" si="9"/>
        <v xml:space="preserve"> </v>
      </c>
      <c r="AE33" s="173" t="str">
        <f t="shared" si="9"/>
        <v xml:space="preserve"> </v>
      </c>
      <c r="AF33" s="173" t="str">
        <f t="shared" si="9"/>
        <v xml:space="preserve"> </v>
      </c>
      <c r="AG33" s="173" t="str">
        <f t="shared" si="9"/>
        <v xml:space="preserve"> </v>
      </c>
      <c r="AH33" s="173" t="str">
        <f t="shared" si="9"/>
        <v xml:space="preserve"> </v>
      </c>
      <c r="AI33" s="173" t="str">
        <f t="shared" si="9"/>
        <v xml:space="preserve"> </v>
      </c>
      <c r="AJ33" s="173" t="str">
        <f t="shared" si="9"/>
        <v xml:space="preserve"> </v>
      </c>
      <c r="AK33" s="173" t="str">
        <f t="shared" si="9"/>
        <v xml:space="preserve"> </v>
      </c>
      <c r="AL33" s="173" t="str">
        <f t="shared" si="9"/>
        <v xml:space="preserve"> </v>
      </c>
      <c r="AM33" s="173" t="str">
        <f t="shared" si="9"/>
        <v xml:space="preserve"> </v>
      </c>
      <c r="AN33" s="173" t="str">
        <f t="shared" si="9"/>
        <v xml:space="preserve"> </v>
      </c>
      <c r="AO33" s="173" t="str">
        <f t="shared" si="9"/>
        <v xml:space="preserve"> </v>
      </c>
      <c r="AP33" s="173" t="str">
        <f t="shared" si="9"/>
        <v xml:space="preserve"> </v>
      </c>
      <c r="AQ33" s="175">
        <v>1</v>
      </c>
      <c r="AR33" s="175">
        <v>9</v>
      </c>
      <c r="AS33" s="175">
        <v>0</v>
      </c>
      <c r="AT33" s="175" t="s">
        <v>2</v>
      </c>
      <c r="AU33" s="175" t="s">
        <v>28</v>
      </c>
    </row>
    <row r="34" spans="1:47" s="106" customFormat="1" ht="38.25" customHeight="1" thickBot="1">
      <c r="A34" s="124" t="s">
        <v>66</v>
      </c>
      <c r="B34" s="124" t="s">
        <v>64</v>
      </c>
      <c r="C34" s="124" t="s">
        <v>67</v>
      </c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6"/>
      <c r="AR34" s="176"/>
      <c r="AS34" s="176"/>
      <c r="AT34" s="176"/>
      <c r="AU34" s="176"/>
    </row>
    <row r="35" spans="1:47" ht="13.5" thickTop="1">
      <c r="A35" s="171" t="s">
        <v>71</v>
      </c>
      <c r="B35" s="99">
        <v>1</v>
      </c>
      <c r="C35" s="127" t="s">
        <v>26</v>
      </c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8">
        <f>COUNTIF(D35:AP35,1)</f>
        <v>0</v>
      </c>
      <c r="AR35" s="8">
        <f>COUNTIF(D35:AP35,9)</f>
        <v>0</v>
      </c>
      <c r="AS35" s="8">
        <f>COUNTIF(D35:AP35,0)</f>
        <v>0</v>
      </c>
      <c r="AT35" s="8">
        <f>COUNTIF(D35:AP35,"abs")</f>
        <v>0</v>
      </c>
      <c r="AU35" s="96" t="e">
        <f>AQ35/(Feuil1!$AP$3-AT35)</f>
        <v>#DIV/0!</v>
      </c>
    </row>
    <row r="36" spans="1:47">
      <c r="A36" s="171"/>
      <c r="B36" s="177">
        <v>2</v>
      </c>
      <c r="C36" s="126" t="s">
        <v>25</v>
      </c>
      <c r="D36" s="136"/>
      <c r="E36" s="13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8">
        <f>COUNTIF(D36:AP36,1)</f>
        <v>0</v>
      </c>
      <c r="AR36" s="8">
        <f t="shared" ref="AR36:AR51" si="10">COUNTIF(D36:AP36,9)</f>
        <v>0</v>
      </c>
      <c r="AS36" s="8">
        <f t="shared" ref="AS36:AS51" si="11">COUNTIF(D36:AP36,0)</f>
        <v>0</v>
      </c>
      <c r="AT36" s="8">
        <f t="shared" ref="AT36:AT51" si="12">COUNTIF(D36:AP36,"abs")</f>
        <v>0</v>
      </c>
      <c r="AU36" s="96" t="e">
        <f>AQ36/(Feuil1!$AP$3-AT36)</f>
        <v>#DIV/0!</v>
      </c>
    </row>
    <row r="37" spans="1:47">
      <c r="A37" s="171"/>
      <c r="B37" s="178"/>
      <c r="C37" s="127" t="s">
        <v>73</v>
      </c>
      <c r="D37" s="101"/>
      <c r="E37" s="101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1"/>
      <c r="AO37" s="101"/>
      <c r="AP37" s="101"/>
      <c r="AQ37" s="8">
        <f t="shared" ref="AQ37:AQ51" si="13">COUNTIF(D37:AP37,1)</f>
        <v>0</v>
      </c>
      <c r="AR37" s="8">
        <f t="shared" si="10"/>
        <v>0</v>
      </c>
      <c r="AS37" s="8">
        <f t="shared" si="11"/>
        <v>0</v>
      </c>
      <c r="AT37" s="8">
        <f t="shared" si="12"/>
        <v>0</v>
      </c>
      <c r="AU37" s="96" t="e">
        <f>AQ37/(Feuil1!$AP$3-AT37)</f>
        <v>#DIV/0!</v>
      </c>
    </row>
    <row r="38" spans="1:47">
      <c r="A38" s="171"/>
      <c r="B38" s="134">
        <v>3</v>
      </c>
      <c r="C38" s="126" t="s">
        <v>74</v>
      </c>
      <c r="D38" s="136"/>
      <c r="E38" s="13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97">
        <f t="shared" si="13"/>
        <v>0</v>
      </c>
      <c r="AR38" s="97">
        <f t="shared" si="10"/>
        <v>0</v>
      </c>
      <c r="AS38" s="97">
        <f t="shared" si="11"/>
        <v>0</v>
      </c>
      <c r="AT38" s="97">
        <f t="shared" si="12"/>
        <v>0</v>
      </c>
      <c r="AU38" s="96" t="e">
        <f>AQ38/(Feuil1!$AP$3-AT38)</f>
        <v>#DIV/0!</v>
      </c>
    </row>
    <row r="39" spans="1:47">
      <c r="A39" s="172" t="s">
        <v>72</v>
      </c>
      <c r="B39" s="177">
        <v>3</v>
      </c>
      <c r="C39" s="127" t="s">
        <v>75</v>
      </c>
      <c r="D39" s="101"/>
      <c r="E39" s="101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97">
        <f t="shared" si="13"/>
        <v>0</v>
      </c>
      <c r="AR39" s="97">
        <f t="shared" si="10"/>
        <v>0</v>
      </c>
      <c r="AS39" s="97">
        <f t="shared" si="11"/>
        <v>0</v>
      </c>
      <c r="AT39" s="97">
        <f t="shared" si="12"/>
        <v>0</v>
      </c>
      <c r="AU39" s="96" t="e">
        <f>AQ39/(Feuil1!$AP$3-AT39)</f>
        <v>#DIV/0!</v>
      </c>
    </row>
    <row r="40" spans="1:47">
      <c r="A40" s="171"/>
      <c r="B40" s="178"/>
      <c r="C40" s="126" t="s">
        <v>76</v>
      </c>
      <c r="D40" s="136"/>
      <c r="E40" s="13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97">
        <f t="shared" ref="AQ40:AQ46" si="14">COUNTIF(D40:AP40,1)</f>
        <v>0</v>
      </c>
      <c r="AR40" s="97">
        <f t="shared" ref="AR40:AR46" si="15">COUNTIF(D40:AP40,9)</f>
        <v>0</v>
      </c>
      <c r="AS40" s="97">
        <f t="shared" ref="AS40:AS46" si="16">COUNTIF(D40:AP40,0)</f>
        <v>0</v>
      </c>
      <c r="AT40" s="97">
        <f t="shared" ref="AT40:AT46" si="17">COUNTIF(D40:AP40,"abs")</f>
        <v>0</v>
      </c>
      <c r="AU40" s="96" t="e">
        <f>AQ40/(Feuil1!$AP$3-AT40)</f>
        <v>#DIV/0!</v>
      </c>
    </row>
    <row r="41" spans="1:47">
      <c r="A41" s="171"/>
      <c r="B41" s="130">
        <v>4</v>
      </c>
      <c r="C41" s="127" t="s">
        <v>77</v>
      </c>
      <c r="D41" s="101"/>
      <c r="E41" s="101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97">
        <f t="shared" si="14"/>
        <v>0</v>
      </c>
      <c r="AR41" s="97">
        <f t="shared" si="15"/>
        <v>0</v>
      </c>
      <c r="AS41" s="97">
        <f t="shared" si="16"/>
        <v>0</v>
      </c>
      <c r="AT41" s="97">
        <f t="shared" si="17"/>
        <v>0</v>
      </c>
      <c r="AU41" s="96" t="e">
        <f>AQ41/(Feuil1!$AP$3-AT41)</f>
        <v>#DIV/0!</v>
      </c>
    </row>
    <row r="42" spans="1:47">
      <c r="A42" s="171"/>
      <c r="B42" s="130">
        <v>5</v>
      </c>
      <c r="C42" s="126" t="s">
        <v>78</v>
      </c>
      <c r="D42" s="136"/>
      <c r="E42" s="13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97">
        <f t="shared" si="14"/>
        <v>0</v>
      </c>
      <c r="AR42" s="97">
        <f t="shared" si="15"/>
        <v>0</v>
      </c>
      <c r="AS42" s="97">
        <f t="shared" si="16"/>
        <v>0</v>
      </c>
      <c r="AT42" s="97">
        <f t="shared" si="17"/>
        <v>0</v>
      </c>
      <c r="AU42" s="96" t="e">
        <f>AQ42/(Feuil1!$AP$3-AT42)</f>
        <v>#DIV/0!</v>
      </c>
    </row>
    <row r="43" spans="1:47">
      <c r="A43" s="171"/>
      <c r="B43" s="180">
        <v>6</v>
      </c>
      <c r="C43" s="127" t="s">
        <v>101</v>
      </c>
      <c r="D43" s="101"/>
      <c r="E43" s="101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97">
        <f t="shared" si="14"/>
        <v>0</v>
      </c>
      <c r="AR43" s="97">
        <f t="shared" si="15"/>
        <v>0</v>
      </c>
      <c r="AS43" s="97">
        <f t="shared" si="16"/>
        <v>0</v>
      </c>
      <c r="AT43" s="97">
        <f t="shared" si="17"/>
        <v>0</v>
      </c>
      <c r="AU43" s="96" t="e">
        <f>AQ43/(Feuil1!$AP$3-AT43)</f>
        <v>#DIV/0!</v>
      </c>
    </row>
    <row r="44" spans="1:47">
      <c r="A44" s="171"/>
      <c r="B44" s="181"/>
      <c r="C44" s="126" t="s">
        <v>102</v>
      </c>
      <c r="D44" s="136"/>
      <c r="E44" s="13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97">
        <f t="shared" si="14"/>
        <v>0</v>
      </c>
      <c r="AR44" s="97">
        <f t="shared" si="15"/>
        <v>0</v>
      </c>
      <c r="AS44" s="97">
        <f t="shared" si="16"/>
        <v>0</v>
      </c>
      <c r="AT44" s="97">
        <f t="shared" si="17"/>
        <v>0</v>
      </c>
      <c r="AU44" s="96" t="e">
        <f>AQ44/(Feuil1!$AP$3-AT44)</f>
        <v>#DIV/0!</v>
      </c>
    </row>
    <row r="45" spans="1:47">
      <c r="A45" s="171"/>
      <c r="B45" s="181"/>
      <c r="C45" s="127" t="s">
        <v>103</v>
      </c>
      <c r="D45" s="101"/>
      <c r="E45" s="101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97">
        <f t="shared" si="14"/>
        <v>0</v>
      </c>
      <c r="AR45" s="97">
        <f t="shared" si="15"/>
        <v>0</v>
      </c>
      <c r="AS45" s="97">
        <f t="shared" si="16"/>
        <v>0</v>
      </c>
      <c r="AT45" s="97">
        <f t="shared" si="17"/>
        <v>0</v>
      </c>
      <c r="AU45" s="96" t="e">
        <f>AQ45/(Feuil1!$AP$3-AT45)</f>
        <v>#DIV/0!</v>
      </c>
    </row>
    <row r="46" spans="1:47">
      <c r="A46" s="171"/>
      <c r="B46" s="182"/>
      <c r="C46" s="126" t="s">
        <v>105</v>
      </c>
      <c r="D46" s="136"/>
      <c r="E46" s="13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97">
        <f t="shared" si="14"/>
        <v>0</v>
      </c>
      <c r="AR46" s="97">
        <f t="shared" si="15"/>
        <v>0</v>
      </c>
      <c r="AS46" s="97">
        <f t="shared" si="16"/>
        <v>0</v>
      </c>
      <c r="AT46" s="97">
        <f t="shared" si="17"/>
        <v>0</v>
      </c>
      <c r="AU46" s="96" t="e">
        <f>AQ46/(Feuil1!$AP$3-AT46)</f>
        <v>#DIV/0!</v>
      </c>
    </row>
    <row r="47" spans="1:47">
      <c r="A47" s="172" t="s">
        <v>79</v>
      </c>
      <c r="B47" s="177">
        <v>7</v>
      </c>
      <c r="C47" s="127" t="s">
        <v>81</v>
      </c>
      <c r="D47" s="101"/>
      <c r="E47" s="101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97">
        <f t="shared" si="13"/>
        <v>0</v>
      </c>
      <c r="AR47" s="97">
        <f t="shared" si="10"/>
        <v>0</v>
      </c>
      <c r="AS47" s="97">
        <f t="shared" si="11"/>
        <v>0</v>
      </c>
      <c r="AT47" s="97">
        <f t="shared" si="12"/>
        <v>0</v>
      </c>
      <c r="AU47" s="96" t="e">
        <f>AQ47/(Feuil1!$AP$3-AT47)</f>
        <v>#DIV/0!</v>
      </c>
    </row>
    <row r="48" spans="1:47">
      <c r="A48" s="179"/>
      <c r="B48" s="178"/>
      <c r="C48" s="126" t="s">
        <v>82</v>
      </c>
      <c r="D48" s="136"/>
      <c r="E48" s="13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8">
        <f t="shared" si="13"/>
        <v>0</v>
      </c>
      <c r="AR48" s="8">
        <f t="shared" si="10"/>
        <v>0</v>
      </c>
      <c r="AS48" s="8">
        <f t="shared" si="11"/>
        <v>0</v>
      </c>
      <c r="AT48" s="8">
        <f t="shared" si="12"/>
        <v>0</v>
      </c>
      <c r="AU48" s="96" t="e">
        <f>AQ48/(Feuil1!$AP$3-AT48)</f>
        <v>#DIV/0!</v>
      </c>
    </row>
    <row r="49" spans="1:47">
      <c r="A49" s="171" t="s">
        <v>80</v>
      </c>
      <c r="B49" s="177">
        <v>8</v>
      </c>
      <c r="C49" s="127" t="s">
        <v>83</v>
      </c>
      <c r="D49" s="101"/>
      <c r="E49" s="101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97">
        <f t="shared" si="13"/>
        <v>0</v>
      </c>
      <c r="AR49" s="97">
        <f t="shared" si="10"/>
        <v>0</v>
      </c>
      <c r="AS49" s="97">
        <f t="shared" si="11"/>
        <v>0</v>
      </c>
      <c r="AT49" s="97">
        <f t="shared" si="12"/>
        <v>0</v>
      </c>
      <c r="AU49" s="96" t="e">
        <f>AQ49/(Feuil1!$AP$3-AT49)</f>
        <v>#DIV/0!</v>
      </c>
    </row>
    <row r="50" spans="1:47" ht="12.75" customHeight="1">
      <c r="A50" s="171"/>
      <c r="B50" s="196"/>
      <c r="C50" s="126" t="s">
        <v>84</v>
      </c>
      <c r="D50" s="136"/>
      <c r="E50" s="13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8">
        <f t="shared" si="13"/>
        <v>0</v>
      </c>
      <c r="AR50" s="8">
        <f t="shared" si="10"/>
        <v>0</v>
      </c>
      <c r="AS50" s="8">
        <f t="shared" si="11"/>
        <v>0</v>
      </c>
      <c r="AT50" s="8">
        <f t="shared" si="12"/>
        <v>0</v>
      </c>
      <c r="AU50" s="96" t="e">
        <f>AQ50/(Feuil1!$AP$3-AT50)</f>
        <v>#DIV/0!</v>
      </c>
    </row>
    <row r="51" spans="1:47">
      <c r="A51" s="171"/>
      <c r="B51" s="196"/>
      <c r="C51" s="127" t="s">
        <v>85</v>
      </c>
      <c r="D51" s="101"/>
      <c r="E51" s="101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97">
        <f t="shared" si="13"/>
        <v>0</v>
      </c>
      <c r="AR51" s="97">
        <f t="shared" si="10"/>
        <v>0</v>
      </c>
      <c r="AS51" s="97">
        <f t="shared" si="11"/>
        <v>0</v>
      </c>
      <c r="AT51" s="97">
        <f t="shared" si="12"/>
        <v>0</v>
      </c>
      <c r="AU51" s="96" t="e">
        <f>AQ51/(Feuil1!$AP$3-AT51)</f>
        <v>#DIV/0!</v>
      </c>
    </row>
    <row r="52" spans="1:47">
      <c r="A52" s="179"/>
      <c r="B52" s="178"/>
      <c r="C52" s="126" t="s">
        <v>86</v>
      </c>
      <c r="D52" s="136"/>
      <c r="E52" s="13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97">
        <f t="shared" ref="AQ52" si="18">COUNTIF(D52:AP52,1)</f>
        <v>0</v>
      </c>
      <c r="AR52" s="97">
        <f t="shared" ref="AR52" si="19">COUNTIF(D52:AP52,9)</f>
        <v>0</v>
      </c>
      <c r="AS52" s="97">
        <f t="shared" ref="AS52" si="20">COUNTIF(D52:AP52,0)</f>
        <v>0</v>
      </c>
      <c r="AT52" s="97">
        <f t="shared" ref="AT52" si="21">COUNTIF(D52:AP52,"abs")</f>
        <v>0</v>
      </c>
      <c r="AU52" s="96" t="e">
        <f>AQ52/(Feuil1!$AP$3-AT52)</f>
        <v>#DIV/0!</v>
      </c>
    </row>
    <row r="53" spans="1:47">
      <c r="A53" s="190" t="s">
        <v>34</v>
      </c>
      <c r="B53" s="191"/>
      <c r="C53" s="5">
        <v>1</v>
      </c>
      <c r="D53" s="2">
        <f t="shared" ref="D53:AP53" si="22">COUNTIF(D35:D52,1)</f>
        <v>0</v>
      </c>
      <c r="E53" s="2">
        <f t="shared" si="22"/>
        <v>0</v>
      </c>
      <c r="F53" s="2">
        <f t="shared" si="22"/>
        <v>0</v>
      </c>
      <c r="G53" s="2">
        <f t="shared" si="22"/>
        <v>0</v>
      </c>
      <c r="H53" s="2">
        <f t="shared" si="22"/>
        <v>0</v>
      </c>
      <c r="I53" s="2">
        <f t="shared" si="22"/>
        <v>0</v>
      </c>
      <c r="J53" s="2">
        <f t="shared" si="22"/>
        <v>0</v>
      </c>
      <c r="K53" s="2">
        <f t="shared" si="22"/>
        <v>0</v>
      </c>
      <c r="L53" s="2">
        <f t="shared" si="22"/>
        <v>0</v>
      </c>
      <c r="M53" s="2">
        <f t="shared" si="22"/>
        <v>0</v>
      </c>
      <c r="N53" s="2">
        <f t="shared" si="22"/>
        <v>0</v>
      </c>
      <c r="O53" s="2">
        <f t="shared" si="22"/>
        <v>0</v>
      </c>
      <c r="P53" s="2">
        <f t="shared" si="22"/>
        <v>0</v>
      </c>
      <c r="Q53" s="2">
        <f t="shared" si="22"/>
        <v>0</v>
      </c>
      <c r="R53" s="2">
        <f t="shared" si="22"/>
        <v>0</v>
      </c>
      <c r="S53" s="2">
        <f t="shared" si="22"/>
        <v>0</v>
      </c>
      <c r="T53" s="2">
        <f t="shared" si="22"/>
        <v>0</v>
      </c>
      <c r="U53" s="2">
        <f t="shared" si="22"/>
        <v>0</v>
      </c>
      <c r="V53" s="2">
        <f t="shared" si="22"/>
        <v>0</v>
      </c>
      <c r="W53" s="2">
        <f t="shared" si="22"/>
        <v>0</v>
      </c>
      <c r="X53" s="2">
        <f t="shared" si="22"/>
        <v>0</v>
      </c>
      <c r="Y53" s="2">
        <f t="shared" si="22"/>
        <v>0</v>
      </c>
      <c r="Z53" s="2">
        <f t="shared" si="22"/>
        <v>0</v>
      </c>
      <c r="AA53" s="2">
        <f t="shared" si="22"/>
        <v>0</v>
      </c>
      <c r="AB53" s="2">
        <f t="shared" si="22"/>
        <v>0</v>
      </c>
      <c r="AC53" s="2">
        <f t="shared" si="22"/>
        <v>0</v>
      </c>
      <c r="AD53" s="2">
        <f t="shared" si="22"/>
        <v>0</v>
      </c>
      <c r="AE53" s="2">
        <f t="shared" si="22"/>
        <v>0</v>
      </c>
      <c r="AF53" s="2">
        <f t="shared" si="22"/>
        <v>0</v>
      </c>
      <c r="AG53" s="2">
        <f t="shared" si="22"/>
        <v>0</v>
      </c>
      <c r="AH53" s="2">
        <f t="shared" si="22"/>
        <v>0</v>
      </c>
      <c r="AI53" s="2">
        <f t="shared" si="22"/>
        <v>0</v>
      </c>
      <c r="AJ53" s="2">
        <f t="shared" si="22"/>
        <v>0</v>
      </c>
      <c r="AK53" s="2">
        <f t="shared" si="22"/>
        <v>0</v>
      </c>
      <c r="AL53" s="2">
        <f t="shared" si="22"/>
        <v>0</v>
      </c>
      <c r="AM53" s="2">
        <f t="shared" si="22"/>
        <v>0</v>
      </c>
      <c r="AN53" s="2">
        <f t="shared" si="22"/>
        <v>0</v>
      </c>
      <c r="AO53" s="2">
        <f t="shared" si="22"/>
        <v>0</v>
      </c>
      <c r="AP53" s="2">
        <f t="shared" si="22"/>
        <v>0</v>
      </c>
    </row>
    <row r="54" spans="1:47">
      <c r="A54" s="187" t="s">
        <v>33</v>
      </c>
      <c r="B54" s="186"/>
      <c r="C54" s="5">
        <v>9</v>
      </c>
      <c r="D54" s="2">
        <f t="shared" ref="D54:AP54" si="23">COUNTIF(D35:D52,9)</f>
        <v>0</v>
      </c>
      <c r="E54" s="2">
        <f t="shared" si="23"/>
        <v>0</v>
      </c>
      <c r="F54" s="2">
        <f t="shared" si="23"/>
        <v>0</v>
      </c>
      <c r="G54" s="2">
        <f t="shared" si="23"/>
        <v>0</v>
      </c>
      <c r="H54" s="2">
        <f t="shared" si="23"/>
        <v>0</v>
      </c>
      <c r="I54" s="2">
        <f t="shared" si="23"/>
        <v>0</v>
      </c>
      <c r="J54" s="2">
        <f t="shared" si="23"/>
        <v>0</v>
      </c>
      <c r="K54" s="2">
        <f t="shared" si="23"/>
        <v>0</v>
      </c>
      <c r="L54" s="2">
        <f t="shared" si="23"/>
        <v>0</v>
      </c>
      <c r="M54" s="2">
        <f t="shared" si="23"/>
        <v>0</v>
      </c>
      <c r="N54" s="2">
        <f t="shared" si="23"/>
        <v>0</v>
      </c>
      <c r="O54" s="2">
        <f t="shared" si="23"/>
        <v>0</v>
      </c>
      <c r="P54" s="2">
        <f t="shared" si="23"/>
        <v>0</v>
      </c>
      <c r="Q54" s="2">
        <f t="shared" si="23"/>
        <v>0</v>
      </c>
      <c r="R54" s="2">
        <f t="shared" si="23"/>
        <v>0</v>
      </c>
      <c r="S54" s="2">
        <f t="shared" si="23"/>
        <v>0</v>
      </c>
      <c r="T54" s="2">
        <f t="shared" si="23"/>
        <v>0</v>
      </c>
      <c r="U54" s="2">
        <f t="shared" si="23"/>
        <v>0</v>
      </c>
      <c r="V54" s="2">
        <f t="shared" si="23"/>
        <v>0</v>
      </c>
      <c r="W54" s="2">
        <f t="shared" si="23"/>
        <v>0</v>
      </c>
      <c r="X54" s="2">
        <f t="shared" si="23"/>
        <v>0</v>
      </c>
      <c r="Y54" s="2">
        <f t="shared" si="23"/>
        <v>0</v>
      </c>
      <c r="Z54" s="2">
        <f t="shared" si="23"/>
        <v>0</v>
      </c>
      <c r="AA54" s="2">
        <f t="shared" si="23"/>
        <v>0</v>
      </c>
      <c r="AB54" s="2">
        <f t="shared" si="23"/>
        <v>0</v>
      </c>
      <c r="AC54" s="2">
        <f t="shared" si="23"/>
        <v>0</v>
      </c>
      <c r="AD54" s="2">
        <f t="shared" si="23"/>
        <v>0</v>
      </c>
      <c r="AE54" s="2">
        <f t="shared" si="23"/>
        <v>0</v>
      </c>
      <c r="AF54" s="2">
        <f t="shared" si="23"/>
        <v>0</v>
      </c>
      <c r="AG54" s="2">
        <f t="shared" si="23"/>
        <v>0</v>
      </c>
      <c r="AH54" s="2">
        <f t="shared" si="23"/>
        <v>0</v>
      </c>
      <c r="AI54" s="2">
        <f t="shared" si="23"/>
        <v>0</v>
      </c>
      <c r="AJ54" s="2">
        <f t="shared" si="23"/>
        <v>0</v>
      </c>
      <c r="AK54" s="2">
        <f t="shared" si="23"/>
        <v>0</v>
      </c>
      <c r="AL54" s="2">
        <f t="shared" si="23"/>
        <v>0</v>
      </c>
      <c r="AM54" s="2">
        <f t="shared" si="23"/>
        <v>0</v>
      </c>
      <c r="AN54" s="2">
        <f t="shared" si="23"/>
        <v>0</v>
      </c>
      <c r="AO54" s="2">
        <f t="shared" si="23"/>
        <v>0</v>
      </c>
      <c r="AP54" s="2">
        <f t="shared" si="23"/>
        <v>0</v>
      </c>
    </row>
    <row r="55" spans="1:47">
      <c r="A55" s="185" t="s">
        <v>27</v>
      </c>
      <c r="B55" s="186"/>
      <c r="C55" s="5">
        <v>0</v>
      </c>
      <c r="D55" s="2">
        <f t="shared" ref="D55:AP55" si="24">COUNTIF(D35:D52,0)</f>
        <v>0</v>
      </c>
      <c r="E55" s="2">
        <f t="shared" si="24"/>
        <v>0</v>
      </c>
      <c r="F55" s="2">
        <f t="shared" si="24"/>
        <v>0</v>
      </c>
      <c r="G55" s="2">
        <f t="shared" si="24"/>
        <v>0</v>
      </c>
      <c r="H55" s="2">
        <f t="shared" si="24"/>
        <v>0</v>
      </c>
      <c r="I55" s="2">
        <f t="shared" si="24"/>
        <v>0</v>
      </c>
      <c r="J55" s="2">
        <f t="shared" si="24"/>
        <v>0</v>
      </c>
      <c r="K55" s="2">
        <f t="shared" si="24"/>
        <v>0</v>
      </c>
      <c r="L55" s="2">
        <f t="shared" si="24"/>
        <v>0</v>
      </c>
      <c r="M55" s="2">
        <f t="shared" si="24"/>
        <v>0</v>
      </c>
      <c r="N55" s="2">
        <f t="shared" si="24"/>
        <v>0</v>
      </c>
      <c r="O55" s="2">
        <f t="shared" si="24"/>
        <v>0</v>
      </c>
      <c r="P55" s="2">
        <f t="shared" si="24"/>
        <v>0</v>
      </c>
      <c r="Q55" s="2">
        <f t="shared" si="24"/>
        <v>0</v>
      </c>
      <c r="R55" s="2">
        <f t="shared" si="24"/>
        <v>0</v>
      </c>
      <c r="S55" s="2">
        <f t="shared" si="24"/>
        <v>0</v>
      </c>
      <c r="T55" s="2">
        <f t="shared" si="24"/>
        <v>0</v>
      </c>
      <c r="U55" s="2">
        <f t="shared" si="24"/>
        <v>0</v>
      </c>
      <c r="V55" s="2">
        <f t="shared" si="24"/>
        <v>0</v>
      </c>
      <c r="W55" s="2">
        <f t="shared" si="24"/>
        <v>0</v>
      </c>
      <c r="X55" s="2">
        <f t="shared" si="24"/>
        <v>0</v>
      </c>
      <c r="Y55" s="2">
        <f t="shared" si="24"/>
        <v>0</v>
      </c>
      <c r="Z55" s="2">
        <f t="shared" si="24"/>
        <v>0</v>
      </c>
      <c r="AA55" s="2">
        <f t="shared" si="24"/>
        <v>0</v>
      </c>
      <c r="AB55" s="2">
        <f t="shared" si="24"/>
        <v>0</v>
      </c>
      <c r="AC55" s="2">
        <f t="shared" si="24"/>
        <v>0</v>
      </c>
      <c r="AD55" s="2">
        <f t="shared" si="24"/>
        <v>0</v>
      </c>
      <c r="AE55" s="2">
        <f t="shared" si="24"/>
        <v>0</v>
      </c>
      <c r="AF55" s="2">
        <f t="shared" si="24"/>
        <v>0</v>
      </c>
      <c r="AG55" s="2">
        <f t="shared" si="24"/>
        <v>0</v>
      </c>
      <c r="AH55" s="2">
        <f t="shared" si="24"/>
        <v>0</v>
      </c>
      <c r="AI55" s="2">
        <f t="shared" si="24"/>
        <v>0</v>
      </c>
      <c r="AJ55" s="2">
        <f t="shared" si="24"/>
        <v>0</v>
      </c>
      <c r="AK55" s="2">
        <f t="shared" si="24"/>
        <v>0</v>
      </c>
      <c r="AL55" s="2">
        <f t="shared" si="24"/>
        <v>0</v>
      </c>
      <c r="AM55" s="2">
        <f t="shared" si="24"/>
        <v>0</v>
      </c>
      <c r="AN55" s="2">
        <f t="shared" si="24"/>
        <v>0</v>
      </c>
      <c r="AO55" s="2">
        <f t="shared" si="24"/>
        <v>0</v>
      </c>
      <c r="AP55" s="2">
        <f t="shared" si="24"/>
        <v>0</v>
      </c>
    </row>
    <row r="56" spans="1:47">
      <c r="A56" s="187"/>
      <c r="B56" s="186"/>
      <c r="C56" s="5" t="s">
        <v>2</v>
      </c>
      <c r="D56" s="2">
        <f t="shared" ref="D56:AP56" si="25">COUNTIF(D35:D52,"Abs")</f>
        <v>0</v>
      </c>
      <c r="E56" s="2">
        <f t="shared" si="25"/>
        <v>0</v>
      </c>
      <c r="F56" s="2">
        <f t="shared" si="25"/>
        <v>0</v>
      </c>
      <c r="G56" s="2">
        <f t="shared" si="25"/>
        <v>0</v>
      </c>
      <c r="H56" s="2">
        <f t="shared" si="25"/>
        <v>0</v>
      </c>
      <c r="I56" s="2">
        <f t="shared" si="25"/>
        <v>0</v>
      </c>
      <c r="J56" s="2">
        <f t="shared" si="25"/>
        <v>0</v>
      </c>
      <c r="K56" s="2">
        <f t="shared" si="25"/>
        <v>0</v>
      </c>
      <c r="L56" s="2">
        <f t="shared" si="25"/>
        <v>0</v>
      </c>
      <c r="M56" s="2">
        <f t="shared" si="25"/>
        <v>0</v>
      </c>
      <c r="N56" s="2">
        <f t="shared" si="25"/>
        <v>0</v>
      </c>
      <c r="O56" s="2">
        <f t="shared" si="25"/>
        <v>0</v>
      </c>
      <c r="P56" s="2">
        <f t="shared" si="25"/>
        <v>0</v>
      </c>
      <c r="Q56" s="2">
        <f t="shared" si="25"/>
        <v>0</v>
      </c>
      <c r="R56" s="2">
        <f t="shared" si="25"/>
        <v>0</v>
      </c>
      <c r="S56" s="2">
        <f t="shared" si="25"/>
        <v>0</v>
      </c>
      <c r="T56" s="2">
        <f t="shared" si="25"/>
        <v>0</v>
      </c>
      <c r="U56" s="2">
        <f t="shared" si="25"/>
        <v>0</v>
      </c>
      <c r="V56" s="2">
        <f t="shared" si="25"/>
        <v>0</v>
      </c>
      <c r="W56" s="2">
        <f t="shared" si="25"/>
        <v>0</v>
      </c>
      <c r="X56" s="2">
        <f t="shared" si="25"/>
        <v>0</v>
      </c>
      <c r="Y56" s="2">
        <f t="shared" si="25"/>
        <v>0</v>
      </c>
      <c r="Z56" s="2">
        <f t="shared" si="25"/>
        <v>0</v>
      </c>
      <c r="AA56" s="2">
        <f t="shared" si="25"/>
        <v>0</v>
      </c>
      <c r="AB56" s="2">
        <f t="shared" si="25"/>
        <v>0</v>
      </c>
      <c r="AC56" s="2">
        <f t="shared" si="25"/>
        <v>0</v>
      </c>
      <c r="AD56" s="2">
        <f t="shared" si="25"/>
        <v>0</v>
      </c>
      <c r="AE56" s="2">
        <f t="shared" si="25"/>
        <v>0</v>
      </c>
      <c r="AF56" s="2">
        <f t="shared" si="25"/>
        <v>0</v>
      </c>
      <c r="AG56" s="2">
        <f t="shared" si="25"/>
        <v>0</v>
      </c>
      <c r="AH56" s="2">
        <f t="shared" si="25"/>
        <v>0</v>
      </c>
      <c r="AI56" s="2">
        <f t="shared" si="25"/>
        <v>0</v>
      </c>
      <c r="AJ56" s="2">
        <f t="shared" si="25"/>
        <v>0</v>
      </c>
      <c r="AK56" s="2">
        <f t="shared" si="25"/>
        <v>0</v>
      </c>
      <c r="AL56" s="2">
        <f t="shared" si="25"/>
        <v>0</v>
      </c>
      <c r="AM56" s="2">
        <f t="shared" si="25"/>
        <v>0</v>
      </c>
      <c r="AN56" s="2">
        <f t="shared" si="25"/>
        <v>0</v>
      </c>
      <c r="AO56" s="2">
        <f t="shared" si="25"/>
        <v>0</v>
      </c>
      <c r="AP56" s="2">
        <f t="shared" si="25"/>
        <v>0</v>
      </c>
    </row>
    <row r="57" spans="1:47">
      <c r="A57" s="187"/>
      <c r="B57" s="186"/>
      <c r="C57" s="103" t="s">
        <v>6</v>
      </c>
      <c r="D57" s="10">
        <f>D53/(18-D56)</f>
        <v>0</v>
      </c>
      <c r="E57" s="10">
        <f t="shared" ref="E57:AP57" si="26">E53/(18-E56)</f>
        <v>0</v>
      </c>
      <c r="F57" s="10">
        <f t="shared" si="26"/>
        <v>0</v>
      </c>
      <c r="G57" s="10">
        <f t="shared" si="26"/>
        <v>0</v>
      </c>
      <c r="H57" s="10">
        <f t="shared" si="26"/>
        <v>0</v>
      </c>
      <c r="I57" s="10">
        <f t="shared" si="26"/>
        <v>0</v>
      </c>
      <c r="J57" s="10">
        <f t="shared" si="26"/>
        <v>0</v>
      </c>
      <c r="K57" s="10">
        <f t="shared" si="26"/>
        <v>0</v>
      </c>
      <c r="L57" s="10">
        <f t="shared" si="26"/>
        <v>0</v>
      </c>
      <c r="M57" s="10">
        <f t="shared" si="26"/>
        <v>0</v>
      </c>
      <c r="N57" s="10">
        <f t="shared" si="26"/>
        <v>0</v>
      </c>
      <c r="O57" s="10">
        <f t="shared" si="26"/>
        <v>0</v>
      </c>
      <c r="P57" s="10">
        <f t="shared" si="26"/>
        <v>0</v>
      </c>
      <c r="Q57" s="10">
        <f t="shared" si="26"/>
        <v>0</v>
      </c>
      <c r="R57" s="10">
        <f t="shared" si="26"/>
        <v>0</v>
      </c>
      <c r="S57" s="10">
        <f t="shared" si="26"/>
        <v>0</v>
      </c>
      <c r="T57" s="10">
        <f t="shared" si="26"/>
        <v>0</v>
      </c>
      <c r="U57" s="10">
        <f t="shared" si="26"/>
        <v>0</v>
      </c>
      <c r="V57" s="10">
        <f t="shared" si="26"/>
        <v>0</v>
      </c>
      <c r="W57" s="10">
        <f t="shared" si="26"/>
        <v>0</v>
      </c>
      <c r="X57" s="10">
        <f t="shared" si="26"/>
        <v>0</v>
      </c>
      <c r="Y57" s="10">
        <f t="shared" si="26"/>
        <v>0</v>
      </c>
      <c r="Z57" s="10">
        <f t="shared" si="26"/>
        <v>0</v>
      </c>
      <c r="AA57" s="10">
        <f t="shared" si="26"/>
        <v>0</v>
      </c>
      <c r="AB57" s="10">
        <f t="shared" si="26"/>
        <v>0</v>
      </c>
      <c r="AC57" s="10">
        <f t="shared" si="26"/>
        <v>0</v>
      </c>
      <c r="AD57" s="10">
        <f t="shared" si="26"/>
        <v>0</v>
      </c>
      <c r="AE57" s="10">
        <f t="shared" si="26"/>
        <v>0</v>
      </c>
      <c r="AF57" s="10">
        <f t="shared" si="26"/>
        <v>0</v>
      </c>
      <c r="AG57" s="10">
        <f t="shared" si="26"/>
        <v>0</v>
      </c>
      <c r="AH57" s="10">
        <f t="shared" si="26"/>
        <v>0</v>
      </c>
      <c r="AI57" s="10">
        <f t="shared" si="26"/>
        <v>0</v>
      </c>
      <c r="AJ57" s="10">
        <f t="shared" si="26"/>
        <v>0</v>
      </c>
      <c r="AK57" s="10">
        <f t="shared" si="26"/>
        <v>0</v>
      </c>
      <c r="AL57" s="10">
        <f t="shared" si="26"/>
        <v>0</v>
      </c>
      <c r="AM57" s="10">
        <f t="shared" si="26"/>
        <v>0</v>
      </c>
      <c r="AN57" s="10">
        <f t="shared" si="26"/>
        <v>0</v>
      </c>
      <c r="AO57" s="10">
        <f t="shared" si="26"/>
        <v>0</v>
      </c>
      <c r="AP57" s="10">
        <f t="shared" si="26"/>
        <v>0</v>
      </c>
      <c r="AQ57" s="166" t="e">
        <f>SUM(D57:AP57)/(Feuil1!$AP$3-AT27)</f>
        <v>#DIV/0!</v>
      </c>
      <c r="AR57" s="167"/>
      <c r="AS57" s="167"/>
      <c r="AT57" s="167"/>
      <c r="AU57" s="167"/>
    </row>
    <row r="58" spans="1:47" s="105" customFormat="1" ht="214.5" customHeight="1">
      <c r="A58" s="192"/>
      <c r="B58" s="193"/>
      <c r="C58" s="193"/>
      <c r="D58" s="104" t="str">
        <f>D9</f>
        <v xml:space="preserve"> </v>
      </c>
      <c r="E58" s="104" t="str">
        <f t="shared" ref="E58:AP58" si="27">E9</f>
        <v xml:space="preserve"> </v>
      </c>
      <c r="F58" s="104" t="str">
        <f t="shared" si="27"/>
        <v xml:space="preserve"> </v>
      </c>
      <c r="G58" s="104" t="str">
        <f t="shared" si="27"/>
        <v xml:space="preserve"> </v>
      </c>
      <c r="H58" s="104" t="str">
        <f t="shared" si="27"/>
        <v xml:space="preserve"> </v>
      </c>
      <c r="I58" s="104" t="str">
        <f t="shared" si="27"/>
        <v xml:space="preserve"> </v>
      </c>
      <c r="J58" s="104" t="str">
        <f t="shared" si="27"/>
        <v xml:space="preserve"> </v>
      </c>
      <c r="K58" s="104" t="str">
        <f t="shared" si="27"/>
        <v xml:space="preserve"> </v>
      </c>
      <c r="L58" s="104" t="str">
        <f t="shared" si="27"/>
        <v xml:space="preserve"> </v>
      </c>
      <c r="M58" s="104" t="str">
        <f t="shared" si="27"/>
        <v xml:space="preserve"> </v>
      </c>
      <c r="N58" s="104" t="str">
        <f t="shared" si="27"/>
        <v xml:space="preserve"> </v>
      </c>
      <c r="O58" s="104" t="str">
        <f t="shared" si="27"/>
        <v xml:space="preserve"> </v>
      </c>
      <c r="P58" s="104" t="str">
        <f t="shared" si="27"/>
        <v xml:space="preserve"> </v>
      </c>
      <c r="Q58" s="104" t="str">
        <f t="shared" si="27"/>
        <v xml:space="preserve"> </v>
      </c>
      <c r="R58" s="104" t="str">
        <f t="shared" si="27"/>
        <v xml:space="preserve"> </v>
      </c>
      <c r="S58" s="104" t="str">
        <f t="shared" si="27"/>
        <v xml:space="preserve"> </v>
      </c>
      <c r="T58" s="104" t="str">
        <f t="shared" si="27"/>
        <v xml:space="preserve"> </v>
      </c>
      <c r="U58" s="104" t="str">
        <f t="shared" si="27"/>
        <v xml:space="preserve"> </v>
      </c>
      <c r="V58" s="104" t="str">
        <f t="shared" si="27"/>
        <v xml:space="preserve"> </v>
      </c>
      <c r="W58" s="104" t="str">
        <f t="shared" si="27"/>
        <v xml:space="preserve"> </v>
      </c>
      <c r="X58" s="104" t="str">
        <f t="shared" si="27"/>
        <v xml:space="preserve"> </v>
      </c>
      <c r="Y58" s="104" t="str">
        <f t="shared" si="27"/>
        <v xml:space="preserve"> </v>
      </c>
      <c r="Z58" s="104" t="str">
        <f t="shared" si="27"/>
        <v xml:space="preserve"> </v>
      </c>
      <c r="AA58" s="104" t="str">
        <f t="shared" si="27"/>
        <v xml:space="preserve"> </v>
      </c>
      <c r="AB58" s="104" t="str">
        <f t="shared" si="27"/>
        <v xml:space="preserve"> </v>
      </c>
      <c r="AC58" s="104" t="str">
        <f t="shared" si="27"/>
        <v xml:space="preserve"> </v>
      </c>
      <c r="AD58" s="104" t="str">
        <f t="shared" si="27"/>
        <v xml:space="preserve"> </v>
      </c>
      <c r="AE58" s="104" t="str">
        <f t="shared" si="27"/>
        <v xml:space="preserve"> </v>
      </c>
      <c r="AF58" s="104" t="str">
        <f t="shared" si="27"/>
        <v xml:space="preserve"> </v>
      </c>
      <c r="AG58" s="104" t="str">
        <f t="shared" si="27"/>
        <v xml:space="preserve"> </v>
      </c>
      <c r="AH58" s="104" t="str">
        <f t="shared" si="27"/>
        <v xml:space="preserve"> </v>
      </c>
      <c r="AI58" s="104" t="str">
        <f t="shared" si="27"/>
        <v xml:space="preserve"> </v>
      </c>
      <c r="AJ58" s="104" t="str">
        <f t="shared" si="27"/>
        <v xml:space="preserve"> </v>
      </c>
      <c r="AK58" s="104" t="str">
        <f t="shared" si="27"/>
        <v xml:space="preserve"> </v>
      </c>
      <c r="AL58" s="104" t="str">
        <f t="shared" si="27"/>
        <v xml:space="preserve"> </v>
      </c>
      <c r="AM58" s="104" t="str">
        <f t="shared" si="27"/>
        <v xml:space="preserve"> </v>
      </c>
      <c r="AN58" s="104" t="str">
        <f t="shared" si="27"/>
        <v xml:space="preserve"> </v>
      </c>
      <c r="AO58" s="104" t="str">
        <f t="shared" si="27"/>
        <v xml:space="preserve"> </v>
      </c>
      <c r="AP58" s="104" t="str">
        <f t="shared" si="27"/>
        <v xml:space="preserve"> </v>
      </c>
    </row>
    <row r="59" spans="1:47" s="105" customFormat="1" ht="22.5" customHeight="1">
      <c r="A59" s="209"/>
      <c r="B59" s="210"/>
      <c r="C59" s="211"/>
      <c r="D59" s="128">
        <f>Classe!$B10</f>
        <v>1</v>
      </c>
      <c r="E59" s="128">
        <f>Classe!$B11</f>
        <v>2</v>
      </c>
      <c r="F59" s="128">
        <f>Classe!$B12</f>
        <v>3</v>
      </c>
      <c r="G59" s="128">
        <f>Classe!$B14</f>
        <v>5</v>
      </c>
      <c r="H59" s="128">
        <f>Classe!$B15</f>
        <v>6</v>
      </c>
      <c r="I59" s="128">
        <f>Classe!$B16</f>
        <v>7</v>
      </c>
      <c r="J59" s="128">
        <f>Classe!$B17</f>
        <v>8</v>
      </c>
      <c r="K59" s="128">
        <f>Classe!$B18</f>
        <v>9</v>
      </c>
      <c r="L59" s="128">
        <f>Classe!$B19</f>
        <v>10</v>
      </c>
      <c r="M59" s="128">
        <f>Classe!$B20</f>
        <v>11</v>
      </c>
      <c r="N59" s="128">
        <f>Classe!$B21</f>
        <v>12</v>
      </c>
      <c r="O59" s="128">
        <f>Classe!$B22</f>
        <v>13</v>
      </c>
      <c r="P59" s="128">
        <f>Classe!$B23</f>
        <v>14</v>
      </c>
      <c r="Q59" s="128">
        <f>Classe!$B24</f>
        <v>15</v>
      </c>
      <c r="R59" s="128">
        <f>Classe!$B25</f>
        <v>16</v>
      </c>
      <c r="S59" s="128">
        <f>Classe!$B26</f>
        <v>17</v>
      </c>
      <c r="T59" s="128">
        <f>Classe!$B27</f>
        <v>18</v>
      </c>
      <c r="U59" s="128">
        <f>Classe!$B28</f>
        <v>19</v>
      </c>
      <c r="V59" s="128">
        <f>Classe!$B29</f>
        <v>20</v>
      </c>
      <c r="W59" s="128">
        <f>Classe!$B30</f>
        <v>21</v>
      </c>
      <c r="X59" s="128">
        <f>Classe!$B31</f>
        <v>22</v>
      </c>
      <c r="Y59" s="128">
        <f>Classe!$B32</f>
        <v>23</v>
      </c>
      <c r="Z59" s="128">
        <f>Classe!$B33</f>
        <v>24</v>
      </c>
      <c r="AA59" s="128">
        <f>Classe!$B34</f>
        <v>25</v>
      </c>
      <c r="AB59" s="128">
        <f>Classe!$B35</f>
        <v>26</v>
      </c>
      <c r="AC59" s="128">
        <f>Classe!$B36</f>
        <v>27</v>
      </c>
      <c r="AD59" s="128">
        <f>Classe!$B37</f>
        <v>28</v>
      </c>
      <c r="AE59" s="128">
        <f>Classe!$B38</f>
        <v>29</v>
      </c>
      <c r="AF59" s="128">
        <f>Classe!$B39</f>
        <v>30</v>
      </c>
      <c r="AG59" s="128">
        <f>Classe!$B40</f>
        <v>31</v>
      </c>
      <c r="AH59" s="128">
        <f>Classe!$B41</f>
        <v>32</v>
      </c>
      <c r="AI59" s="128">
        <f>Classe!$B42</f>
        <v>33</v>
      </c>
      <c r="AJ59" s="128">
        <f>Classe!$B43</f>
        <v>34</v>
      </c>
      <c r="AK59" s="128">
        <f>Classe!$B44</f>
        <v>35</v>
      </c>
      <c r="AL59" s="128">
        <f>Classe!$B45</f>
        <v>36</v>
      </c>
      <c r="AM59" s="128">
        <f>Classe!$B46</f>
        <v>37</v>
      </c>
      <c r="AN59" s="128">
        <f>Classe!$B47</f>
        <v>38</v>
      </c>
      <c r="AO59" s="128">
        <f>Classe!$B48</f>
        <v>39</v>
      </c>
      <c r="AP59" s="128">
        <f>Classe!$B49</f>
        <v>0</v>
      </c>
      <c r="AQ59" s="212"/>
      <c r="AR59" s="212"/>
      <c r="AS59" s="212"/>
      <c r="AT59" s="212"/>
      <c r="AU59" s="212"/>
    </row>
  </sheetData>
  <sheetProtection insertColumns="0" insertRows="0" insertHyperlinks="0" deleteColumns="0" deleteRows="0" selectLockedCells="1" sort="0" autoFilter="0" pivotTables="0"/>
  <mergeCells count="122">
    <mergeCell ref="A59:C59"/>
    <mergeCell ref="AQ59:AU59"/>
    <mergeCell ref="AM33:AM34"/>
    <mergeCell ref="AN33:AN34"/>
    <mergeCell ref="AO33:AO34"/>
    <mergeCell ref="AP33:AP34"/>
    <mergeCell ref="AQ33:AQ34"/>
    <mergeCell ref="AH33:AH34"/>
    <mergeCell ref="AI33:AI34"/>
    <mergeCell ref="AJ33:AJ34"/>
    <mergeCell ref="AK33:AK34"/>
    <mergeCell ref="AL33:AL34"/>
    <mergeCell ref="AC33:AC34"/>
    <mergeCell ref="AD33:AD34"/>
    <mergeCell ref="AE33:AE34"/>
    <mergeCell ref="AF33:AF34"/>
    <mergeCell ref="AG33:AG34"/>
    <mergeCell ref="X33:X34"/>
    <mergeCell ref="Y33:Y34"/>
    <mergeCell ref="Z33:Z34"/>
    <mergeCell ref="AA33:AA34"/>
    <mergeCell ref="AB33:AB34"/>
    <mergeCell ref="S33:S34"/>
    <mergeCell ref="T33:T34"/>
    <mergeCell ref="AR9:AR10"/>
    <mergeCell ref="S9:S10"/>
    <mergeCell ref="T9:T10"/>
    <mergeCell ref="U9:U10"/>
    <mergeCell ref="V9:V10"/>
    <mergeCell ref="W9:W10"/>
    <mergeCell ref="AR33:AR34"/>
    <mergeCell ref="AS9:AS10"/>
    <mergeCell ref="AC9:AC10"/>
    <mergeCell ref="AD9:AD10"/>
    <mergeCell ref="AE9:AE10"/>
    <mergeCell ref="AF9:AF10"/>
    <mergeCell ref="AG9:AG10"/>
    <mergeCell ref="X9:X10"/>
    <mergeCell ref="Y9:Y10"/>
    <mergeCell ref="Z9:Z10"/>
    <mergeCell ref="AA9:AA10"/>
    <mergeCell ref="AB9:AB10"/>
    <mergeCell ref="AL9:AL10"/>
    <mergeCell ref="AM9:AM10"/>
    <mergeCell ref="AN9:AN10"/>
    <mergeCell ref="AO9:AO10"/>
    <mergeCell ref="AP9:AP10"/>
    <mergeCell ref="AQ9:AQ10"/>
    <mergeCell ref="AH9:AH10"/>
    <mergeCell ref="AI9:AI10"/>
    <mergeCell ref="AJ9:AJ10"/>
    <mergeCell ref="AK9:AK10"/>
    <mergeCell ref="AQ8:AU8"/>
    <mergeCell ref="AQ32:AU32"/>
    <mergeCell ref="A8:C8"/>
    <mergeCell ref="A11:A15"/>
    <mergeCell ref="A16:A21"/>
    <mergeCell ref="A23:A24"/>
    <mergeCell ref="A25:A27"/>
    <mergeCell ref="A9:C9"/>
    <mergeCell ref="D9:D10"/>
    <mergeCell ref="E9:E10"/>
    <mergeCell ref="F9:F10"/>
    <mergeCell ref="G9:G10"/>
    <mergeCell ref="N9:N10"/>
    <mergeCell ref="O9:O10"/>
    <mergeCell ref="P9:P10"/>
    <mergeCell ref="Q9:Q10"/>
    <mergeCell ref="R9:R10"/>
    <mergeCell ref="I9:I10"/>
    <mergeCell ref="J9:J10"/>
    <mergeCell ref="K9:K10"/>
    <mergeCell ref="L9:L10"/>
    <mergeCell ref="M9:M10"/>
    <mergeCell ref="AT9:AT10"/>
    <mergeCell ref="AU9:AU10"/>
    <mergeCell ref="B1:H1"/>
    <mergeCell ref="B2:H2"/>
    <mergeCell ref="B4:H4"/>
    <mergeCell ref="B3:H3"/>
    <mergeCell ref="A28:B29"/>
    <mergeCell ref="H9:H10"/>
    <mergeCell ref="A53:B54"/>
    <mergeCell ref="A55:B57"/>
    <mergeCell ref="A58:C58"/>
    <mergeCell ref="A30:B32"/>
    <mergeCell ref="A49:A52"/>
    <mergeCell ref="B47:B48"/>
    <mergeCell ref="B49:B52"/>
    <mergeCell ref="B12:B13"/>
    <mergeCell ref="B18:B19"/>
    <mergeCell ref="B23:B24"/>
    <mergeCell ref="B25:B27"/>
    <mergeCell ref="D33:D34"/>
    <mergeCell ref="E33:E34"/>
    <mergeCell ref="F33:F34"/>
    <mergeCell ref="G33:G34"/>
    <mergeCell ref="H33:H34"/>
    <mergeCell ref="AQ57:AU57"/>
    <mergeCell ref="A33:C33"/>
    <mergeCell ref="A35:A38"/>
    <mergeCell ref="A39:A46"/>
    <mergeCell ref="P33:P34"/>
    <mergeCell ref="Q33:Q34"/>
    <mergeCell ref="R33:R34"/>
    <mergeCell ref="AS33:AS34"/>
    <mergeCell ref="AT33:AT34"/>
    <mergeCell ref="AU33:AU34"/>
    <mergeCell ref="U33:U34"/>
    <mergeCell ref="V33:V34"/>
    <mergeCell ref="W33:W34"/>
    <mergeCell ref="B36:B37"/>
    <mergeCell ref="B39:B40"/>
    <mergeCell ref="A47:A48"/>
    <mergeCell ref="I33:I34"/>
    <mergeCell ref="J33:J34"/>
    <mergeCell ref="K33:K34"/>
    <mergeCell ref="L33:L34"/>
    <mergeCell ref="M33:M34"/>
    <mergeCell ref="N33:N34"/>
    <mergeCell ref="B43:B46"/>
    <mergeCell ref="O33:O34"/>
  </mergeCells>
  <conditionalFormatting sqref="D32:AP32 D57:AP57">
    <cfRule type="cellIs" dxfId="14" priority="354" operator="lessThan">
      <formula>0.33</formula>
    </cfRule>
    <cfRule type="cellIs" dxfId="13" priority="355" operator="between">
      <formula>0.51</formula>
      <formula>0.74</formula>
    </cfRule>
    <cfRule type="cellIs" dxfId="12" priority="356" operator="between">
      <formula>0.33</formula>
      <formula>0.5</formula>
    </cfRule>
    <cfRule type="cellIs" dxfId="11" priority="357" operator="greaterThan">
      <formula>0.75</formula>
    </cfRule>
  </conditionalFormatting>
  <conditionalFormatting sqref="AU35:AU52">
    <cfRule type="cellIs" dxfId="10" priority="37" operator="between">
      <formula>0.5</formula>
      <formula>0.74</formula>
    </cfRule>
    <cfRule type="cellIs" dxfId="9" priority="38" operator="between">
      <formula>0.34</formula>
      <formula>0.49</formula>
    </cfRule>
    <cfRule type="cellIs" dxfId="8" priority="39" operator="lessThan">
      <formula>0.33</formula>
    </cfRule>
  </conditionalFormatting>
  <conditionalFormatting sqref="AU35:AU52">
    <cfRule type="cellIs" dxfId="7" priority="33" operator="between">
      <formula>0.33</formula>
      <formula>0.49</formula>
    </cfRule>
    <cfRule type="cellIs" dxfId="6" priority="34" operator="between">
      <formula>0.5</formula>
      <formula>0.74</formula>
    </cfRule>
    <cfRule type="cellIs" dxfId="5" priority="35" operator="greaterThan">
      <formula>0.74</formula>
    </cfRule>
    <cfRule type="cellIs" dxfId="4" priority="36" operator="lessThan">
      <formula>0.33</formula>
    </cfRule>
  </conditionalFormatting>
  <conditionalFormatting sqref="AU11:AU27">
    <cfRule type="cellIs" dxfId="3" priority="19" operator="between">
      <formula>0.2</formula>
      <formula>0.49</formula>
    </cfRule>
    <cfRule type="cellIs" dxfId="2" priority="20" operator="between">
      <formula>0.5</formula>
      <formula>0.79</formula>
    </cfRule>
    <cfRule type="cellIs" dxfId="1" priority="21" operator="greaterThan">
      <formula>0.8</formula>
    </cfRule>
    <cfRule type="cellIs" dxfId="0" priority="22" operator="lessThan">
      <formula>0.2</formula>
    </cfRule>
  </conditionalFormatting>
  <dataValidations count="1">
    <dataValidation type="list" allowBlank="1" showInputMessage="1" showErrorMessage="1" sqref="D35:AP52 D11:AP27">
      <formula1>valeur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P24"/>
  <sheetViews>
    <sheetView workbookViewId="0">
      <selection activeCell="D22" sqref="D22"/>
    </sheetView>
  </sheetViews>
  <sheetFormatPr baseColWidth="10" defaultRowHeight="12.75"/>
  <cols>
    <col min="1" max="1" width="45.28515625" style="65" customWidth="1"/>
    <col min="2" max="31" width="8.7109375" style="63" customWidth="1"/>
    <col min="32" max="32" width="8.7109375" style="64" customWidth="1"/>
    <col min="33" max="42" width="8.7109375" style="63" customWidth="1"/>
    <col min="43" max="16384" width="11.42578125" style="63"/>
  </cols>
  <sheetData>
    <row r="1" spans="1:42" ht="17.25">
      <c r="A1" s="51" t="s">
        <v>29</v>
      </c>
      <c r="B1" s="213">
        <f>Classe!D2</f>
        <v>0</v>
      </c>
      <c r="C1" s="213"/>
      <c r="D1" s="214"/>
      <c r="E1" s="214"/>
      <c r="F1" s="215"/>
    </row>
    <row r="2" spans="1:42" ht="17.25">
      <c r="A2" s="52" t="s">
        <v>30</v>
      </c>
      <c r="B2" s="216">
        <f>Classe!D3</f>
        <v>0</v>
      </c>
      <c r="C2" s="216"/>
      <c r="D2" s="217"/>
      <c r="E2" s="217"/>
      <c r="F2" s="218"/>
    </row>
    <row r="3" spans="1:42" ht="17.25">
      <c r="A3" s="52" t="s">
        <v>31</v>
      </c>
      <c r="B3" s="120">
        <f>Classe!D4</f>
        <v>0</v>
      </c>
      <c r="C3" s="120"/>
      <c r="D3" s="121"/>
      <c r="E3" s="121"/>
      <c r="F3" s="122"/>
    </row>
    <row r="4" spans="1:42" ht="18" thickBot="1">
      <c r="A4" s="53" t="s">
        <v>55</v>
      </c>
      <c r="B4" s="219">
        <f>Classe!D6</f>
        <v>0</v>
      </c>
      <c r="C4" s="219"/>
      <c r="D4" s="220"/>
      <c r="E4" s="220"/>
      <c r="F4" s="221"/>
    </row>
    <row r="5" spans="1:42" ht="13.5" thickBot="1"/>
    <row r="6" spans="1:42" s="66" customFormat="1" ht="155.1" customHeight="1" thickTop="1">
      <c r="A6" s="228" t="s">
        <v>38</v>
      </c>
      <c r="B6" s="229"/>
      <c r="C6" s="58" t="str">
        <f>CONCATENATE("Réussite de la classe ",Classe!D6)</f>
        <v xml:space="preserve">Réussite de la classe </v>
      </c>
      <c r="D6" s="56" t="str">
        <f>Classe!$E10</f>
        <v xml:space="preserve"> </v>
      </c>
      <c r="E6" s="57" t="str">
        <f>Classe!$E11</f>
        <v xml:space="preserve"> </v>
      </c>
      <c r="F6" s="57" t="str">
        <f>Classe!$E12</f>
        <v xml:space="preserve"> </v>
      </c>
      <c r="G6" s="57" t="str">
        <f>Classe!$E13</f>
        <v xml:space="preserve"> </v>
      </c>
      <c r="H6" s="57" t="str">
        <f>Classe!$E14</f>
        <v xml:space="preserve"> </v>
      </c>
      <c r="I6" s="57" t="str">
        <f>Classe!$E15</f>
        <v xml:space="preserve"> </v>
      </c>
      <c r="J6" s="57" t="str">
        <f>Classe!$E16</f>
        <v xml:space="preserve"> </v>
      </c>
      <c r="K6" s="57" t="str">
        <f>Classe!$E17</f>
        <v xml:space="preserve"> </v>
      </c>
      <c r="L6" s="57" t="str">
        <f>Classe!$E18</f>
        <v xml:space="preserve"> </v>
      </c>
      <c r="M6" s="57" t="str">
        <f>Classe!$E19</f>
        <v xml:space="preserve"> </v>
      </c>
      <c r="N6" s="57" t="str">
        <f>Classe!$E20</f>
        <v xml:space="preserve"> </v>
      </c>
      <c r="O6" s="57" t="str">
        <f>Classe!$E21</f>
        <v xml:space="preserve"> </v>
      </c>
      <c r="P6" s="57" t="str">
        <f>Classe!$E22</f>
        <v xml:space="preserve"> </v>
      </c>
      <c r="Q6" s="57" t="str">
        <f>Classe!$E23</f>
        <v xml:space="preserve"> </v>
      </c>
      <c r="R6" s="57" t="str">
        <f>Classe!$E24</f>
        <v xml:space="preserve"> </v>
      </c>
      <c r="S6" s="57" t="str">
        <f>Classe!$E25</f>
        <v xml:space="preserve"> </v>
      </c>
      <c r="T6" s="57" t="str">
        <f>Classe!$E26</f>
        <v xml:space="preserve"> </v>
      </c>
      <c r="U6" s="57" t="str">
        <f>Classe!$E27</f>
        <v xml:space="preserve"> </v>
      </c>
      <c r="V6" s="57" t="str">
        <f>Classe!$E28</f>
        <v xml:space="preserve"> </v>
      </c>
      <c r="W6" s="57" t="str">
        <f>Classe!$E29</f>
        <v xml:space="preserve"> </v>
      </c>
      <c r="X6" s="57" t="str">
        <f>Classe!$E30</f>
        <v xml:space="preserve"> </v>
      </c>
      <c r="Y6" s="57" t="str">
        <f>Classe!$E31</f>
        <v xml:space="preserve"> </v>
      </c>
      <c r="Z6" s="57" t="str">
        <f>Classe!$E32</f>
        <v xml:space="preserve"> </v>
      </c>
      <c r="AA6" s="57" t="str">
        <f>Classe!$E33</f>
        <v xml:space="preserve"> </v>
      </c>
      <c r="AB6" s="57" t="str">
        <f>Classe!$E34</f>
        <v xml:space="preserve"> </v>
      </c>
      <c r="AC6" s="57" t="str">
        <f>Classe!$E35</f>
        <v xml:space="preserve"> </v>
      </c>
      <c r="AD6" s="57" t="str">
        <f>Classe!$E36</f>
        <v xml:space="preserve"> </v>
      </c>
      <c r="AE6" s="57" t="str">
        <f>Classe!$E37</f>
        <v xml:space="preserve"> </v>
      </c>
      <c r="AF6" s="57" t="str">
        <f>Classe!$E38</f>
        <v xml:space="preserve"> </v>
      </c>
      <c r="AG6" s="57" t="str">
        <f>Classe!$E39</f>
        <v xml:space="preserve"> </v>
      </c>
      <c r="AH6" s="57" t="str">
        <f>Classe!$E40</f>
        <v xml:space="preserve"> </v>
      </c>
      <c r="AI6" s="57" t="str">
        <f>Classe!$E41</f>
        <v xml:space="preserve"> </v>
      </c>
      <c r="AJ6" s="57" t="str">
        <f>Classe!$E42</f>
        <v xml:space="preserve"> </v>
      </c>
      <c r="AK6" s="57" t="str">
        <f>Classe!$E43</f>
        <v xml:space="preserve"> </v>
      </c>
      <c r="AL6" s="57" t="str">
        <f>Classe!$E44</f>
        <v xml:space="preserve"> </v>
      </c>
      <c r="AM6" s="57" t="str">
        <f>Classe!$E45</f>
        <v xml:space="preserve"> </v>
      </c>
      <c r="AN6" s="57" t="str">
        <f>Classe!$E46</f>
        <v xml:space="preserve"> </v>
      </c>
      <c r="AO6" s="57" t="str">
        <f>Classe!$E47</f>
        <v xml:space="preserve"> </v>
      </c>
      <c r="AP6" s="57" t="str">
        <f>Classe!$E48</f>
        <v xml:space="preserve"> </v>
      </c>
    </row>
    <row r="7" spans="1:42">
      <c r="A7" s="222" t="s">
        <v>17</v>
      </c>
      <c r="B7" s="223"/>
      <c r="C7" s="67" t="e">
        <f>CONCATENATE(ROUND(Feuil1!AP4,0),"/5")</f>
        <v>#DIV/0!</v>
      </c>
      <c r="D7" s="68" t="str">
        <f>CONCATENATE(Feuil1!C4,"/5")</f>
        <v>0/5</v>
      </c>
      <c r="E7" s="68" t="str">
        <f>CONCATENATE(Feuil1!D4,"/5")</f>
        <v>0/5</v>
      </c>
      <c r="F7" s="68" t="str">
        <f>CONCATENATE(Feuil1!E4,"/5")</f>
        <v>0/5</v>
      </c>
      <c r="G7" s="68" t="str">
        <f>CONCATENATE(Feuil1!F4,"/5")</f>
        <v>0/5</v>
      </c>
      <c r="H7" s="68" t="str">
        <f>CONCATENATE(Feuil1!G4,"/5")</f>
        <v>0/5</v>
      </c>
      <c r="I7" s="68" t="str">
        <f>CONCATENATE(Feuil1!H4,"/5")</f>
        <v>0/5</v>
      </c>
      <c r="J7" s="68" t="str">
        <f>CONCATENATE(Feuil1!I4,"/5")</f>
        <v>0/5</v>
      </c>
      <c r="K7" s="68" t="str">
        <f>CONCATENATE(Feuil1!J4,"/5")</f>
        <v>0/5</v>
      </c>
      <c r="L7" s="68" t="str">
        <f>CONCATENATE(Feuil1!K4,"/5")</f>
        <v>0/5</v>
      </c>
      <c r="M7" s="68" t="str">
        <f>CONCATENATE(Feuil1!L4,"/5")</f>
        <v>0/5</v>
      </c>
      <c r="N7" s="68" t="str">
        <f>CONCATENATE(Feuil1!M4,"/5")</f>
        <v>0/5</v>
      </c>
      <c r="O7" s="68" t="str">
        <f>CONCATENATE(Feuil1!N4,"/5")</f>
        <v>0/5</v>
      </c>
      <c r="P7" s="68" t="str">
        <f>CONCATENATE(Feuil1!O4,"/5")</f>
        <v>0/5</v>
      </c>
      <c r="Q7" s="68" t="str">
        <f>CONCATENATE(Feuil1!P4,"/5")</f>
        <v>0/5</v>
      </c>
      <c r="R7" s="68" t="str">
        <f>CONCATENATE(Feuil1!Q4,"/5")</f>
        <v>0/5</v>
      </c>
      <c r="S7" s="68" t="str">
        <f>CONCATENATE(Feuil1!R4,"/5")</f>
        <v>0/5</v>
      </c>
      <c r="T7" s="68" t="str">
        <f>CONCATENATE(Feuil1!S4,"/5")</f>
        <v>0/5</v>
      </c>
      <c r="U7" s="68" t="str">
        <f>CONCATENATE(Feuil1!T4,"/5")</f>
        <v>0/5</v>
      </c>
      <c r="V7" s="68" t="str">
        <f>CONCATENATE(Feuil1!U4,"/5")</f>
        <v>0/5</v>
      </c>
      <c r="W7" s="68" t="str">
        <f>CONCATENATE(Feuil1!V4,"/5")</f>
        <v>0/5</v>
      </c>
      <c r="X7" s="68" t="str">
        <f>CONCATENATE(Feuil1!W4,"/5")</f>
        <v>0/5</v>
      </c>
      <c r="Y7" s="68" t="str">
        <f>CONCATENATE(Feuil1!X4,"/5")</f>
        <v>0/5</v>
      </c>
      <c r="Z7" s="68" t="str">
        <f>CONCATENATE(Feuil1!Y4,"/5")</f>
        <v>0/5</v>
      </c>
      <c r="AA7" s="68" t="str">
        <f>CONCATENATE(Feuil1!Z4,"/5")</f>
        <v>0/5</v>
      </c>
      <c r="AB7" s="68" t="str">
        <f>CONCATENATE(Feuil1!AA4,"/5")</f>
        <v>0/5</v>
      </c>
      <c r="AC7" s="68" t="str">
        <f>CONCATENATE(Feuil1!AB4,"/5")</f>
        <v>0/5</v>
      </c>
      <c r="AD7" s="68" t="str">
        <f>CONCATENATE(Feuil1!AC4,"/5")</f>
        <v>0/5</v>
      </c>
      <c r="AE7" s="68" t="str">
        <f>CONCATENATE(Feuil1!AD4,"/5")</f>
        <v>0/5</v>
      </c>
      <c r="AF7" s="68" t="str">
        <f>CONCATENATE(Feuil1!AE4,"/5")</f>
        <v>0/5</v>
      </c>
      <c r="AG7" s="68" t="str">
        <f>CONCATENATE(Feuil1!AF4,"/5")</f>
        <v>0/5</v>
      </c>
      <c r="AH7" s="68" t="str">
        <f>CONCATENATE(Feuil1!AG4,"/5")</f>
        <v>0/5</v>
      </c>
      <c r="AI7" s="68" t="str">
        <f>CONCATENATE(Feuil1!AH4,"/5")</f>
        <v>0/5</v>
      </c>
      <c r="AJ7" s="68" t="str">
        <f>CONCATENATE(Feuil1!AI4,"/5")</f>
        <v>0/5</v>
      </c>
      <c r="AK7" s="68" t="str">
        <f>CONCATENATE(Feuil1!AJ4,"/5")</f>
        <v>0/5</v>
      </c>
      <c r="AL7" s="68" t="str">
        <f>CONCATENATE(Feuil1!AK4,"/5")</f>
        <v>0/5</v>
      </c>
      <c r="AM7" s="68" t="str">
        <f>CONCATENATE(Feuil1!AL4,"/5")</f>
        <v>0/5</v>
      </c>
      <c r="AN7" s="68" t="str">
        <f>CONCATENATE(Feuil1!AM4,"/5")</f>
        <v>0/5</v>
      </c>
      <c r="AO7" s="68" t="str">
        <f>CONCATENATE(Feuil1!AN4,"/5")</f>
        <v>0/5</v>
      </c>
      <c r="AP7" s="68" t="str">
        <f>CONCATENATE(Feuil1!AO4,"/5")</f>
        <v>0/5</v>
      </c>
    </row>
    <row r="8" spans="1:42">
      <c r="A8" s="224" t="s">
        <v>3</v>
      </c>
      <c r="B8" s="225"/>
      <c r="C8" s="67" t="e">
        <f>CONCATENATE(ROUND(Feuil1!AP5,0),"/6")</f>
        <v>#DIV/0!</v>
      </c>
      <c r="D8" s="69" t="str">
        <f>CONCATENATE(Feuil1!C5,"/6")</f>
        <v>0/6</v>
      </c>
      <c r="E8" s="69" t="str">
        <f>CONCATENATE(Feuil1!D5,"/6")</f>
        <v>0/6</v>
      </c>
      <c r="F8" s="69" t="str">
        <f>CONCATENATE(Feuil1!E5,"/6")</f>
        <v>0/6</v>
      </c>
      <c r="G8" s="69" t="str">
        <f>CONCATENATE(Feuil1!F5,"/6")</f>
        <v>0/6</v>
      </c>
      <c r="H8" s="69" t="str">
        <f>CONCATENATE(Feuil1!G5,"/6")</f>
        <v>0/6</v>
      </c>
      <c r="I8" s="69" t="str">
        <f>CONCATENATE(Feuil1!H5,"/6")</f>
        <v>0/6</v>
      </c>
      <c r="J8" s="69" t="str">
        <f>CONCATENATE(Feuil1!I5,"/6")</f>
        <v>0/6</v>
      </c>
      <c r="K8" s="69" t="str">
        <f>CONCATENATE(Feuil1!J5,"/6")</f>
        <v>0/6</v>
      </c>
      <c r="L8" s="69" t="str">
        <f>CONCATENATE(Feuil1!K5,"/6")</f>
        <v>0/6</v>
      </c>
      <c r="M8" s="69" t="str">
        <f>CONCATENATE(Feuil1!L5,"/6")</f>
        <v>0/6</v>
      </c>
      <c r="N8" s="69" t="str">
        <f>CONCATENATE(Feuil1!M5,"/6")</f>
        <v>0/6</v>
      </c>
      <c r="O8" s="69" t="str">
        <f>CONCATENATE(Feuil1!N5,"/6")</f>
        <v>0/6</v>
      </c>
      <c r="P8" s="69" t="str">
        <f>CONCATENATE(Feuil1!O5,"/6")</f>
        <v>0/6</v>
      </c>
      <c r="Q8" s="69" t="str">
        <f>CONCATENATE(Feuil1!P5,"/6")</f>
        <v>0/6</v>
      </c>
      <c r="R8" s="69" t="str">
        <f>CONCATENATE(Feuil1!Q5,"/6")</f>
        <v>0/6</v>
      </c>
      <c r="S8" s="69" t="str">
        <f>CONCATENATE(Feuil1!R5,"/6")</f>
        <v>0/6</v>
      </c>
      <c r="T8" s="69" t="str">
        <f>CONCATENATE(Feuil1!S5,"/6")</f>
        <v>0/6</v>
      </c>
      <c r="U8" s="69" t="str">
        <f>CONCATENATE(Feuil1!T5,"/6")</f>
        <v>0/6</v>
      </c>
      <c r="V8" s="69" t="str">
        <f>CONCATENATE(Feuil1!U5,"/6")</f>
        <v>0/6</v>
      </c>
      <c r="W8" s="69" t="str">
        <f>CONCATENATE(Feuil1!V5,"/6")</f>
        <v>0/6</v>
      </c>
      <c r="X8" s="69" t="str">
        <f>CONCATENATE(Feuil1!W5,"/6")</f>
        <v>0/6</v>
      </c>
      <c r="Y8" s="69" t="str">
        <f>CONCATENATE(Feuil1!X5,"/6")</f>
        <v>0/6</v>
      </c>
      <c r="Z8" s="69" t="str">
        <f>CONCATENATE(Feuil1!Y5,"/6")</f>
        <v>0/6</v>
      </c>
      <c r="AA8" s="69" t="str">
        <f>CONCATENATE(Feuil1!Z5,"/6")</f>
        <v>0/6</v>
      </c>
      <c r="AB8" s="69" t="str">
        <f>CONCATENATE(Feuil1!AA5,"/6")</f>
        <v>0/6</v>
      </c>
      <c r="AC8" s="69" t="str">
        <f>CONCATENATE(Feuil1!AB5,"/6")</f>
        <v>0/6</v>
      </c>
      <c r="AD8" s="69" t="str">
        <f>CONCATENATE(Feuil1!AC5,"/6")</f>
        <v>0/6</v>
      </c>
      <c r="AE8" s="69" t="str">
        <f>CONCATENATE(Feuil1!AD5,"/6")</f>
        <v>0/6</v>
      </c>
      <c r="AF8" s="69" t="str">
        <f>CONCATENATE(Feuil1!AE5,"/6")</f>
        <v>0/6</v>
      </c>
      <c r="AG8" s="69" t="str">
        <f>CONCATENATE(Feuil1!AF5,"/6")</f>
        <v>0/6</v>
      </c>
      <c r="AH8" s="69" t="str">
        <f>CONCATENATE(Feuil1!AG5,"/6")</f>
        <v>0/6</v>
      </c>
      <c r="AI8" s="69" t="str">
        <f>CONCATENATE(Feuil1!AH5,"/6")</f>
        <v>0/6</v>
      </c>
      <c r="AJ8" s="69" t="str">
        <f>CONCATENATE(Feuil1!AI5,"/6")</f>
        <v>0/6</v>
      </c>
      <c r="AK8" s="69" t="str">
        <f>CONCATENATE(Feuil1!AJ5,"/6")</f>
        <v>0/6</v>
      </c>
      <c r="AL8" s="69" t="str">
        <f>CONCATENATE(Feuil1!AK5,"/6")</f>
        <v>0/6</v>
      </c>
      <c r="AM8" s="69" t="str">
        <f>CONCATENATE(Feuil1!AL5,"/6")</f>
        <v>0/6</v>
      </c>
      <c r="AN8" s="69" t="str">
        <f>CONCATENATE(Feuil1!AM5,"/6")</f>
        <v>0/6</v>
      </c>
      <c r="AO8" s="69" t="str">
        <f>CONCATENATE(Feuil1!AN5,"/6")</f>
        <v>0/6</v>
      </c>
      <c r="AP8" s="69" t="str">
        <f>CONCATENATE(Feuil1!AO5,"/6")</f>
        <v>0/6</v>
      </c>
    </row>
    <row r="9" spans="1:42">
      <c r="A9" s="222" t="s">
        <v>5</v>
      </c>
      <c r="B9" s="223"/>
      <c r="C9" s="67" t="e">
        <f>CONCATENATE(ROUND(Feuil1!AP6,0),"/1")</f>
        <v>#DIV/0!</v>
      </c>
      <c r="D9" s="68" t="str">
        <f>CONCATENATE(Feuil1!C6,"/1")</f>
        <v>0/1</v>
      </c>
      <c r="E9" s="68" t="str">
        <f>CONCATENATE(Feuil1!D6,"/1")</f>
        <v>0/1</v>
      </c>
      <c r="F9" s="68" t="str">
        <f>CONCATENATE(Feuil1!E6,"/1")</f>
        <v>0/1</v>
      </c>
      <c r="G9" s="68" t="str">
        <f>CONCATENATE(Feuil1!F6,"/1")</f>
        <v>0/1</v>
      </c>
      <c r="H9" s="68" t="str">
        <f>CONCATENATE(Feuil1!G6,"/1")</f>
        <v>0/1</v>
      </c>
      <c r="I9" s="68" t="str">
        <f>CONCATENATE(Feuil1!H6,"/1")</f>
        <v>0/1</v>
      </c>
      <c r="J9" s="68" t="str">
        <f>CONCATENATE(Feuil1!I6,"/1")</f>
        <v>0/1</v>
      </c>
      <c r="K9" s="68" t="str">
        <f>CONCATENATE(Feuil1!J6,"/1")</f>
        <v>0/1</v>
      </c>
      <c r="L9" s="68" t="str">
        <f>CONCATENATE(Feuil1!K6,"/1")</f>
        <v>0/1</v>
      </c>
      <c r="M9" s="68" t="str">
        <f>CONCATENATE(Feuil1!L6,"/1")</f>
        <v>0/1</v>
      </c>
      <c r="N9" s="68" t="str">
        <f>CONCATENATE(Feuil1!M6,"/1")</f>
        <v>0/1</v>
      </c>
      <c r="O9" s="68" t="str">
        <f>CONCATENATE(Feuil1!N6,"/1")</f>
        <v>0/1</v>
      </c>
      <c r="P9" s="68" t="str">
        <f>CONCATENATE(Feuil1!O6,"/1")</f>
        <v>0/1</v>
      </c>
      <c r="Q9" s="68" t="str">
        <f>CONCATENATE(Feuil1!P6,"/1")</f>
        <v>0/1</v>
      </c>
      <c r="R9" s="68" t="str">
        <f>CONCATENATE(Feuil1!Q6,"/1")</f>
        <v>0/1</v>
      </c>
      <c r="S9" s="68" t="str">
        <f>CONCATENATE(Feuil1!R6,"/1")</f>
        <v>0/1</v>
      </c>
      <c r="T9" s="68" t="str">
        <f>CONCATENATE(Feuil1!S6,"/1")</f>
        <v>0/1</v>
      </c>
      <c r="U9" s="68" t="str">
        <f>CONCATENATE(Feuil1!T6,"/1")</f>
        <v>0/1</v>
      </c>
      <c r="V9" s="68" t="str">
        <f>CONCATENATE(Feuil1!U6,"/1")</f>
        <v>0/1</v>
      </c>
      <c r="W9" s="68" t="str">
        <f>CONCATENATE(Feuil1!V6,"/1")</f>
        <v>0/1</v>
      </c>
      <c r="X9" s="68" t="str">
        <f>CONCATENATE(Feuil1!W6,"/1")</f>
        <v>0/1</v>
      </c>
      <c r="Y9" s="68" t="str">
        <f>CONCATENATE(Feuil1!X6,"/1")</f>
        <v>0/1</v>
      </c>
      <c r="Z9" s="68" t="str">
        <f>CONCATENATE(Feuil1!Y6,"/1")</f>
        <v>0/1</v>
      </c>
      <c r="AA9" s="68" t="str">
        <f>CONCATENATE(Feuil1!Z6,"/1")</f>
        <v>0/1</v>
      </c>
      <c r="AB9" s="68" t="str">
        <f>CONCATENATE(Feuil1!AA6,"/1")</f>
        <v>0/1</v>
      </c>
      <c r="AC9" s="68" t="str">
        <f>CONCATENATE(Feuil1!AB6,"/1")</f>
        <v>0/1</v>
      </c>
      <c r="AD9" s="68" t="str">
        <f>CONCATENATE(Feuil1!AC6,"/1")</f>
        <v>0/1</v>
      </c>
      <c r="AE9" s="68" t="str">
        <f>CONCATENATE(Feuil1!AD6,"/1")</f>
        <v>0/1</v>
      </c>
      <c r="AF9" s="68" t="str">
        <f>CONCATENATE(Feuil1!AE6,"/1")</f>
        <v>0/1</v>
      </c>
      <c r="AG9" s="68" t="str">
        <f>CONCATENATE(Feuil1!AF6,"/1")</f>
        <v>0/1</v>
      </c>
      <c r="AH9" s="68" t="str">
        <f>CONCATENATE(Feuil1!AG6,"/1")</f>
        <v>0/1</v>
      </c>
      <c r="AI9" s="68" t="str">
        <f>CONCATENATE(Feuil1!AH6,"/1")</f>
        <v>0/1</v>
      </c>
      <c r="AJ9" s="68" t="str">
        <f>CONCATENATE(Feuil1!AI6,"/1")</f>
        <v>0/1</v>
      </c>
      <c r="AK9" s="68" t="str">
        <f>CONCATENATE(Feuil1!AJ6,"/1")</f>
        <v>0/1</v>
      </c>
      <c r="AL9" s="68" t="str">
        <f>CONCATENATE(Feuil1!AK6,"/1")</f>
        <v>0/1</v>
      </c>
      <c r="AM9" s="68" t="str">
        <f>CONCATENATE(Feuil1!AL6,"/1")</f>
        <v>0/1</v>
      </c>
      <c r="AN9" s="68" t="str">
        <f>CONCATENATE(Feuil1!AM6,"/1")</f>
        <v>0/1</v>
      </c>
      <c r="AO9" s="68" t="str">
        <f>CONCATENATE(Feuil1!AN6,"/1")</f>
        <v>0/1</v>
      </c>
      <c r="AP9" s="68" t="str">
        <f>CONCATENATE(Feuil1!AO6,"/1")</f>
        <v>0/1</v>
      </c>
    </row>
    <row r="10" spans="1:42">
      <c r="A10" s="224" t="s">
        <v>4</v>
      </c>
      <c r="B10" s="225"/>
      <c r="C10" s="67" t="e">
        <f>CONCATENATE(ROUND(Feuil1!AP7,0),"/2")</f>
        <v>#DIV/0!</v>
      </c>
      <c r="D10" s="70" t="str">
        <f>CONCATENATE(Feuil1!C7,"/2")</f>
        <v>0/2</v>
      </c>
      <c r="E10" s="70" t="str">
        <f>CONCATENATE(Feuil1!D7,"/2")</f>
        <v>0/2</v>
      </c>
      <c r="F10" s="70" t="str">
        <f>CONCATENATE(Feuil1!E7,"/2")</f>
        <v>0/2</v>
      </c>
      <c r="G10" s="70" t="str">
        <f>CONCATENATE(Feuil1!F7,"/2")</f>
        <v>0/2</v>
      </c>
      <c r="H10" s="70" t="str">
        <f>CONCATENATE(Feuil1!G7,"/2")</f>
        <v>0/2</v>
      </c>
      <c r="I10" s="70" t="str">
        <f>CONCATENATE(Feuil1!H7,"/2")</f>
        <v>0/2</v>
      </c>
      <c r="J10" s="70" t="str">
        <f>CONCATENATE(Feuil1!I7,"/2")</f>
        <v>0/2</v>
      </c>
      <c r="K10" s="70" t="str">
        <f>CONCATENATE(Feuil1!J7,"/2")</f>
        <v>0/2</v>
      </c>
      <c r="L10" s="70" t="str">
        <f>CONCATENATE(Feuil1!K7,"/2")</f>
        <v>0/2</v>
      </c>
      <c r="M10" s="70" t="str">
        <f>CONCATENATE(Feuil1!L7,"/2")</f>
        <v>0/2</v>
      </c>
      <c r="N10" s="70" t="str">
        <f>CONCATENATE(Feuil1!M7,"/2")</f>
        <v>0/2</v>
      </c>
      <c r="O10" s="70" t="str">
        <f>CONCATENATE(Feuil1!N7,"/2")</f>
        <v>0/2</v>
      </c>
      <c r="P10" s="70" t="str">
        <f>CONCATENATE(Feuil1!O7,"/2")</f>
        <v>0/2</v>
      </c>
      <c r="Q10" s="70" t="str">
        <f>CONCATENATE(Feuil1!P7,"/2")</f>
        <v>0/2</v>
      </c>
      <c r="R10" s="70" t="str">
        <f>CONCATENATE(Feuil1!Q7,"/2")</f>
        <v>0/2</v>
      </c>
      <c r="S10" s="70" t="str">
        <f>CONCATENATE(Feuil1!R7,"/2")</f>
        <v>0/2</v>
      </c>
      <c r="T10" s="70" t="str">
        <f>CONCATENATE(Feuil1!S7,"/2")</f>
        <v>0/2</v>
      </c>
      <c r="U10" s="70" t="str">
        <f>CONCATENATE(Feuil1!T7,"/2")</f>
        <v>0/2</v>
      </c>
      <c r="V10" s="70" t="str">
        <f>CONCATENATE(Feuil1!U7,"/2")</f>
        <v>0/2</v>
      </c>
      <c r="W10" s="70" t="str">
        <f>CONCATENATE(Feuil1!V7,"/2")</f>
        <v>0/2</v>
      </c>
      <c r="X10" s="70" t="str">
        <f>CONCATENATE(Feuil1!W7,"/2")</f>
        <v>0/2</v>
      </c>
      <c r="Y10" s="70" t="str">
        <f>CONCATENATE(Feuil1!X7,"/2")</f>
        <v>0/2</v>
      </c>
      <c r="Z10" s="70" t="str">
        <f>CONCATENATE(Feuil1!Y7,"/2")</f>
        <v>0/2</v>
      </c>
      <c r="AA10" s="70" t="str">
        <f>CONCATENATE(Feuil1!Z7,"/2")</f>
        <v>0/2</v>
      </c>
      <c r="AB10" s="70" t="str">
        <f>CONCATENATE(Feuil1!AA7,"/2")</f>
        <v>0/2</v>
      </c>
      <c r="AC10" s="70" t="str">
        <f>CONCATENATE(Feuil1!AB7,"/2")</f>
        <v>0/2</v>
      </c>
      <c r="AD10" s="70" t="str">
        <f>CONCATENATE(Feuil1!AC7,"/2")</f>
        <v>0/2</v>
      </c>
      <c r="AE10" s="70" t="str">
        <f>CONCATENATE(Feuil1!AD7,"/2")</f>
        <v>0/2</v>
      </c>
      <c r="AF10" s="70" t="str">
        <f>CONCATENATE(Feuil1!AE7,"/2")</f>
        <v>0/2</v>
      </c>
      <c r="AG10" s="70" t="str">
        <f>CONCATENATE(Feuil1!AF7,"/2")</f>
        <v>0/2</v>
      </c>
      <c r="AH10" s="70" t="str">
        <f>CONCATENATE(Feuil1!AG7,"/2")</f>
        <v>0/2</v>
      </c>
      <c r="AI10" s="70" t="str">
        <f>CONCATENATE(Feuil1!AH7,"/2")</f>
        <v>0/2</v>
      </c>
      <c r="AJ10" s="70" t="str">
        <f>CONCATENATE(Feuil1!AI7,"/2")</f>
        <v>0/2</v>
      </c>
      <c r="AK10" s="70" t="str">
        <f>CONCATENATE(Feuil1!AJ7,"/2")</f>
        <v>0/2</v>
      </c>
      <c r="AL10" s="70" t="str">
        <f>CONCATENATE(Feuil1!AK7,"/2")</f>
        <v>0/2</v>
      </c>
      <c r="AM10" s="70" t="str">
        <f>CONCATENATE(Feuil1!AL7,"/2")</f>
        <v>0/2</v>
      </c>
      <c r="AN10" s="70" t="str">
        <f>CONCATENATE(Feuil1!AM7,"/2")</f>
        <v>0/2</v>
      </c>
      <c r="AO10" s="70" t="str">
        <f>CONCATENATE(Feuil1!AN7,"/2")</f>
        <v>0/2</v>
      </c>
      <c r="AP10" s="70" t="str">
        <f>CONCATENATE(Feuil1!AO7,"/2")</f>
        <v>0/2</v>
      </c>
    </row>
    <row r="11" spans="1:42" ht="13.5" thickBot="1">
      <c r="A11" s="222" t="s">
        <v>69</v>
      </c>
      <c r="B11" s="223"/>
      <c r="C11" s="67" t="e">
        <f>CONCATENATE(ROUND(Feuil1!AP8,0),"/3")</f>
        <v>#DIV/0!</v>
      </c>
      <c r="D11" s="68" t="str">
        <f>CONCATENATE(Feuil1!C8,"/3")</f>
        <v>0/3</v>
      </c>
      <c r="E11" s="68" t="str">
        <f>CONCATENATE(Feuil1!D8,"/3")</f>
        <v>0/3</v>
      </c>
      <c r="F11" s="68" t="str">
        <f>CONCATENATE(Feuil1!E8,"/3")</f>
        <v>0/3</v>
      </c>
      <c r="G11" s="68" t="str">
        <f>CONCATENATE(Feuil1!F8,"/3")</f>
        <v>0/3</v>
      </c>
      <c r="H11" s="68" t="str">
        <f>CONCATENATE(Feuil1!G8,"/3")</f>
        <v>0/3</v>
      </c>
      <c r="I11" s="68" t="str">
        <f>CONCATENATE(Feuil1!H8,"/3")</f>
        <v>0/3</v>
      </c>
      <c r="J11" s="68" t="str">
        <f>CONCATENATE(Feuil1!I8,"/3")</f>
        <v>0/3</v>
      </c>
      <c r="K11" s="68" t="str">
        <f>CONCATENATE(Feuil1!J8,"/3")</f>
        <v>0/3</v>
      </c>
      <c r="L11" s="68" t="str">
        <f>CONCATENATE(Feuil1!K8,"/3")</f>
        <v>0/3</v>
      </c>
      <c r="M11" s="68" t="str">
        <f>CONCATENATE(Feuil1!L8,"/3")</f>
        <v>0/3</v>
      </c>
      <c r="N11" s="68" t="str">
        <f>CONCATENATE(Feuil1!M8,"/3")</f>
        <v>0/3</v>
      </c>
      <c r="O11" s="68" t="str">
        <f>CONCATENATE(Feuil1!N8,"/3")</f>
        <v>0/3</v>
      </c>
      <c r="P11" s="68" t="str">
        <f>CONCATENATE(Feuil1!O8,"/3")</f>
        <v>0/3</v>
      </c>
      <c r="Q11" s="68" t="str">
        <f>CONCATENATE(Feuil1!P8,"/3")</f>
        <v>0/3</v>
      </c>
      <c r="R11" s="68" t="str">
        <f>CONCATENATE(Feuil1!Q8,"/3")</f>
        <v>0/3</v>
      </c>
      <c r="S11" s="68" t="str">
        <f>CONCATENATE(Feuil1!R8,"/3")</f>
        <v>0/3</v>
      </c>
      <c r="T11" s="68" t="str">
        <f>CONCATENATE(Feuil1!S8,"/3")</f>
        <v>0/3</v>
      </c>
      <c r="U11" s="68" t="str">
        <f>CONCATENATE(Feuil1!T8,"/3")</f>
        <v>0/3</v>
      </c>
      <c r="V11" s="68" t="str">
        <f>CONCATENATE(Feuil1!U8,"/3")</f>
        <v>0/3</v>
      </c>
      <c r="W11" s="68" t="str">
        <f>CONCATENATE(Feuil1!V8,"/3")</f>
        <v>0/3</v>
      </c>
      <c r="X11" s="68" t="str">
        <f>CONCATENATE(Feuil1!W8,"/3")</f>
        <v>0/3</v>
      </c>
      <c r="Y11" s="68" t="str">
        <f>CONCATENATE(Feuil1!X8,"/3")</f>
        <v>0/3</v>
      </c>
      <c r="Z11" s="68" t="str">
        <f>CONCATENATE(Feuil1!Y8,"/3")</f>
        <v>0/3</v>
      </c>
      <c r="AA11" s="68" t="str">
        <f>CONCATENATE(Feuil1!Z8,"/3")</f>
        <v>0/3</v>
      </c>
      <c r="AB11" s="68" t="str">
        <f>CONCATENATE(Feuil1!AA8,"/3")</f>
        <v>0/3</v>
      </c>
      <c r="AC11" s="68" t="str">
        <f>CONCATENATE(Feuil1!AB8,"/3")</f>
        <v>0/3</v>
      </c>
      <c r="AD11" s="68" t="str">
        <f>CONCATENATE(Feuil1!AC8,"/3")</f>
        <v>0/3</v>
      </c>
      <c r="AE11" s="68" t="str">
        <f>CONCATENATE(Feuil1!AD8,"/3")</f>
        <v>0/3</v>
      </c>
      <c r="AF11" s="68" t="str">
        <f>CONCATENATE(Feuil1!AE8,"/3")</f>
        <v>0/3</v>
      </c>
      <c r="AG11" s="68" t="str">
        <f>CONCATENATE(Feuil1!AF8,"/3")</f>
        <v>0/3</v>
      </c>
      <c r="AH11" s="68" t="str">
        <f>CONCATENATE(Feuil1!AG8,"/3")</f>
        <v>0/3</v>
      </c>
      <c r="AI11" s="68" t="str">
        <f>CONCATENATE(Feuil1!AH8,"/3")</f>
        <v>0/3</v>
      </c>
      <c r="AJ11" s="68" t="str">
        <f>CONCATENATE(Feuil1!AI8,"/3")</f>
        <v>0/3</v>
      </c>
      <c r="AK11" s="68" t="str">
        <f>CONCATENATE(Feuil1!AJ8,"/3")</f>
        <v>0/3</v>
      </c>
      <c r="AL11" s="68" t="str">
        <f>CONCATENATE(Feuil1!AK8,"/3")</f>
        <v>0/3</v>
      </c>
      <c r="AM11" s="68" t="str">
        <f>CONCATENATE(Feuil1!AL8,"/3")</f>
        <v>0/3</v>
      </c>
      <c r="AN11" s="68" t="str">
        <f>CONCATENATE(Feuil1!AM8,"/3")</f>
        <v>0/3</v>
      </c>
      <c r="AO11" s="68" t="str">
        <f>CONCATENATE(Feuil1!AN8,"/3")</f>
        <v>0/3</v>
      </c>
      <c r="AP11" s="68" t="str">
        <f>CONCATENATE(Feuil1!AO8,"/3")</f>
        <v>0/3</v>
      </c>
    </row>
    <row r="12" spans="1:42">
      <c r="A12" s="234" t="s">
        <v>52</v>
      </c>
      <c r="B12" s="235"/>
      <c r="C12" s="67" t="e">
        <f>CONCATENATE(ROUND(Feuil1!AP9,0),"/17")</f>
        <v>#DIV/0!</v>
      </c>
      <c r="D12" s="71" t="str">
        <f>CONCATENATE(Feuil1!C9,"/17")</f>
        <v>0/17</v>
      </c>
      <c r="E12" s="71" t="str">
        <f>CONCATENATE(Feuil1!D9,"/17")</f>
        <v>0/17</v>
      </c>
      <c r="F12" s="71" t="str">
        <f>CONCATENATE(Feuil1!E9,"/17")</f>
        <v>0/17</v>
      </c>
      <c r="G12" s="71" t="str">
        <f>CONCATENATE(Feuil1!F9,"/17")</f>
        <v>0/17</v>
      </c>
      <c r="H12" s="71" t="str">
        <f>CONCATENATE(Feuil1!G9,"/17")</f>
        <v>0/17</v>
      </c>
      <c r="I12" s="71" t="str">
        <f>CONCATENATE(Feuil1!H9,"/17")</f>
        <v>0/17</v>
      </c>
      <c r="J12" s="71" t="str">
        <f>CONCATENATE(Feuil1!I9,"/17")</f>
        <v>0/17</v>
      </c>
      <c r="K12" s="71" t="str">
        <f>CONCATENATE(Feuil1!J9,"/17")</f>
        <v>0/17</v>
      </c>
      <c r="L12" s="71" t="str">
        <f>CONCATENATE(Feuil1!K9,"/17")</f>
        <v>0/17</v>
      </c>
      <c r="M12" s="71" t="str">
        <f>CONCATENATE(Feuil1!L9,"/17")</f>
        <v>0/17</v>
      </c>
      <c r="N12" s="71" t="str">
        <f>CONCATENATE(Feuil1!M9,"/17")</f>
        <v>0/17</v>
      </c>
      <c r="O12" s="71" t="str">
        <f>CONCATENATE(Feuil1!N9,"/17")</f>
        <v>0/17</v>
      </c>
      <c r="P12" s="71" t="str">
        <f>CONCATENATE(Feuil1!O9,"/17")</f>
        <v>0/17</v>
      </c>
      <c r="Q12" s="71" t="str">
        <f>CONCATENATE(Feuil1!P9,"/17")</f>
        <v>0/17</v>
      </c>
      <c r="R12" s="71" t="str">
        <f>CONCATENATE(Feuil1!Q9,"/17")</f>
        <v>0/17</v>
      </c>
      <c r="S12" s="71" t="str">
        <f>CONCATENATE(Feuil1!R9,"/17")</f>
        <v>0/17</v>
      </c>
      <c r="T12" s="71" t="str">
        <f>CONCATENATE(Feuil1!S9,"/17")</f>
        <v>0/17</v>
      </c>
      <c r="U12" s="71" t="str">
        <f>CONCATENATE(Feuil1!T9,"/17")</f>
        <v>0/17</v>
      </c>
      <c r="V12" s="71" t="str">
        <f>CONCATENATE(Feuil1!U9,"/17")</f>
        <v>0/17</v>
      </c>
      <c r="W12" s="71" t="str">
        <f>CONCATENATE(Feuil1!V9,"/17")</f>
        <v>0/17</v>
      </c>
      <c r="X12" s="71" t="str">
        <f>CONCATENATE(Feuil1!W9,"/17")</f>
        <v>0/17</v>
      </c>
      <c r="Y12" s="71" t="str">
        <f>CONCATENATE(Feuil1!X9,"/17")</f>
        <v>0/17</v>
      </c>
      <c r="Z12" s="71" t="str">
        <f>CONCATENATE(Feuil1!Y9,"/17")</f>
        <v>0/17</v>
      </c>
      <c r="AA12" s="71" t="str">
        <f>CONCATENATE(Feuil1!Z9,"/17")</f>
        <v>0/17</v>
      </c>
      <c r="AB12" s="71" t="str">
        <f>CONCATENATE(Feuil1!AA9,"/17")</f>
        <v>0/17</v>
      </c>
      <c r="AC12" s="71" t="str">
        <f>CONCATENATE(Feuil1!AB9,"/17")</f>
        <v>0/17</v>
      </c>
      <c r="AD12" s="71" t="str">
        <f>CONCATENATE(Feuil1!AC9,"/17")</f>
        <v>0/17</v>
      </c>
      <c r="AE12" s="71" t="str">
        <f>CONCATENATE(Feuil1!AD9,"/17")</f>
        <v>0/17</v>
      </c>
      <c r="AF12" s="71" t="str">
        <f>CONCATENATE(Feuil1!AE9,"/17")</f>
        <v>0/17</v>
      </c>
      <c r="AG12" s="71" t="str">
        <f>CONCATENATE(Feuil1!AF9,"/17")</f>
        <v>0/17</v>
      </c>
      <c r="AH12" s="71" t="str">
        <f>CONCATENATE(Feuil1!AG9,"/17")</f>
        <v>0/17</v>
      </c>
      <c r="AI12" s="71" t="str">
        <f>CONCATENATE(Feuil1!AH9,"/17")</f>
        <v>0/17</v>
      </c>
      <c r="AJ12" s="71" t="str">
        <f>CONCATENATE(Feuil1!AI9,"/17")</f>
        <v>0/17</v>
      </c>
      <c r="AK12" s="71" t="str">
        <f>CONCATENATE(Feuil1!AJ9,"/17")</f>
        <v>0/17</v>
      </c>
      <c r="AL12" s="71" t="str">
        <f>CONCATENATE(Feuil1!AK9,"/17")</f>
        <v>0/17</v>
      </c>
      <c r="AM12" s="71" t="str">
        <f>CONCATENATE(Feuil1!AL9,"/17")</f>
        <v>0/17</v>
      </c>
      <c r="AN12" s="71" t="str">
        <f>CONCATENATE(Feuil1!AM9,"/17")</f>
        <v>0/17</v>
      </c>
      <c r="AO12" s="71" t="str">
        <f>CONCATENATE(Feuil1!AN9,"/17")</f>
        <v>0/17</v>
      </c>
      <c r="AP12" s="71" t="str">
        <f>CONCATENATE(Feuil1!AO9,"/17")</f>
        <v>0/17</v>
      </c>
    </row>
    <row r="13" spans="1:42" s="73" customFormat="1" ht="13.5" thickBot="1">
      <c r="A13" s="234" t="s">
        <v>53</v>
      </c>
      <c r="B13" s="235"/>
      <c r="C13" s="67" t="e">
        <f>CONCATENATE(ROUND(Feuil1!AP10,0),"/17")</f>
        <v>#DIV/0!</v>
      </c>
      <c r="D13" s="72" t="str">
        <f>CONCATENATE(Feuil1!C10,"/17")</f>
        <v>0/17</v>
      </c>
      <c r="E13" s="72" t="str">
        <f>CONCATENATE(Feuil1!D10,"/17")</f>
        <v>0/17</v>
      </c>
      <c r="F13" s="72" t="str">
        <f>CONCATENATE(Feuil1!E10,"/17")</f>
        <v>0/17</v>
      </c>
      <c r="G13" s="72" t="str">
        <f>CONCATENATE(Feuil1!F10,"/17")</f>
        <v>0/17</v>
      </c>
      <c r="H13" s="72" t="str">
        <f>CONCATENATE(Feuil1!G10,"/17")</f>
        <v>0/17</v>
      </c>
      <c r="I13" s="72" t="str">
        <f>CONCATENATE(Feuil1!H10,"/17")</f>
        <v>0/17</v>
      </c>
      <c r="J13" s="72" t="str">
        <f>CONCATENATE(Feuil1!I10,"/17")</f>
        <v>0/17</v>
      </c>
      <c r="K13" s="72" t="str">
        <f>CONCATENATE(Feuil1!J10,"/17")</f>
        <v>0/17</v>
      </c>
      <c r="L13" s="72" t="str">
        <f>CONCATENATE(Feuil1!K10,"/17")</f>
        <v>0/17</v>
      </c>
      <c r="M13" s="72" t="str">
        <f>CONCATENATE(Feuil1!L10,"/17")</f>
        <v>0/17</v>
      </c>
      <c r="N13" s="72" t="str">
        <f>CONCATENATE(Feuil1!M10,"/17")</f>
        <v>0/17</v>
      </c>
      <c r="O13" s="72" t="str">
        <f>CONCATENATE(Feuil1!N10,"/17")</f>
        <v>0/17</v>
      </c>
      <c r="P13" s="72" t="str">
        <f>CONCATENATE(Feuil1!O10,"/17")</f>
        <v>0/17</v>
      </c>
      <c r="Q13" s="72" t="str">
        <f>CONCATENATE(Feuil1!P10,"/17")</f>
        <v>0/17</v>
      </c>
      <c r="R13" s="72" t="str">
        <f>CONCATENATE(Feuil1!Q10,"/17")</f>
        <v>0/17</v>
      </c>
      <c r="S13" s="72" t="str">
        <f>CONCATENATE(Feuil1!R10,"/17")</f>
        <v>0/17</v>
      </c>
      <c r="T13" s="72" t="str">
        <f>CONCATENATE(Feuil1!S10,"/17")</f>
        <v>0/17</v>
      </c>
      <c r="U13" s="72" t="str">
        <f>CONCATENATE(Feuil1!T10,"/17")</f>
        <v>0/17</v>
      </c>
      <c r="V13" s="72" t="str">
        <f>CONCATENATE(Feuil1!U10,"/17")</f>
        <v>0/17</v>
      </c>
      <c r="W13" s="72" t="str">
        <f>CONCATENATE(Feuil1!V10,"/17")</f>
        <v>0/17</v>
      </c>
      <c r="X13" s="72" t="str">
        <f>CONCATENATE(Feuil1!W10,"/17")</f>
        <v>0/17</v>
      </c>
      <c r="Y13" s="72" t="str">
        <f>CONCATENATE(Feuil1!X10,"/17")</f>
        <v>0/17</v>
      </c>
      <c r="Z13" s="72" t="str">
        <f>CONCATENATE(Feuil1!Y10,"/17")</f>
        <v>0/17</v>
      </c>
      <c r="AA13" s="72" t="str">
        <f>CONCATENATE(Feuil1!Z10,"/17")</f>
        <v>0/17</v>
      </c>
      <c r="AB13" s="72" t="str">
        <f>CONCATENATE(Feuil1!AA10,"/17")</f>
        <v>0/17</v>
      </c>
      <c r="AC13" s="72" t="str">
        <f>CONCATENATE(Feuil1!AB10,"/17")</f>
        <v>0/17</v>
      </c>
      <c r="AD13" s="72" t="str">
        <f>CONCATENATE(Feuil1!AC10,"/17")</f>
        <v>0/17</v>
      </c>
      <c r="AE13" s="72" t="str">
        <f>CONCATENATE(Feuil1!AD10,"/17")</f>
        <v>0/17</v>
      </c>
      <c r="AF13" s="72" t="str">
        <f>CONCATENATE(Feuil1!AE10,"/17")</f>
        <v>0/17</v>
      </c>
      <c r="AG13" s="72" t="str">
        <f>CONCATENATE(Feuil1!AF10,"/17")</f>
        <v>0/17</v>
      </c>
      <c r="AH13" s="72" t="str">
        <f>CONCATENATE(Feuil1!AG10,"/17")</f>
        <v>0/17</v>
      </c>
      <c r="AI13" s="72" t="str">
        <f>CONCATENATE(Feuil1!AH10,"/17")</f>
        <v>0/17</v>
      </c>
      <c r="AJ13" s="72" t="str">
        <f>CONCATENATE(Feuil1!AI10,"/17")</f>
        <v>0/17</v>
      </c>
      <c r="AK13" s="72" t="str">
        <f>CONCATENATE(Feuil1!AJ10,"/17")</f>
        <v>0/17</v>
      </c>
      <c r="AL13" s="72" t="str">
        <f>CONCATENATE(Feuil1!AK10,"/17")</f>
        <v>0/17</v>
      </c>
      <c r="AM13" s="72" t="str">
        <f>CONCATENATE(Feuil1!AL10,"/17")</f>
        <v>0/17</v>
      </c>
      <c r="AN13" s="72" t="str">
        <f>CONCATENATE(Feuil1!AM10,"/17")</f>
        <v>0/17</v>
      </c>
      <c r="AO13" s="72" t="str">
        <f>CONCATENATE(Feuil1!AN10,"/17")</f>
        <v>0/17</v>
      </c>
      <c r="AP13" s="72" t="str">
        <f>CONCATENATE(Feuil1!AO10,"/17")</f>
        <v>0/17</v>
      </c>
    </row>
    <row r="14" spans="1:42" s="76" customFormat="1" ht="13.5" thickBot="1">
      <c r="A14" s="236" t="s">
        <v>54</v>
      </c>
      <c r="B14" s="237"/>
      <c r="C14" s="74" t="e">
        <f>Feuil1!AP11</f>
        <v>#DIV/0!</v>
      </c>
      <c r="D14" s="75">
        <f>Feuil1!C11</f>
        <v>0</v>
      </c>
      <c r="E14" s="75">
        <f>Feuil1!D11</f>
        <v>0</v>
      </c>
      <c r="F14" s="75">
        <f>Feuil1!E11</f>
        <v>0</v>
      </c>
      <c r="G14" s="75">
        <f>Feuil1!F11</f>
        <v>0</v>
      </c>
      <c r="H14" s="75">
        <f>Feuil1!G11</f>
        <v>0</v>
      </c>
      <c r="I14" s="75">
        <f>Feuil1!H11</f>
        <v>0</v>
      </c>
      <c r="J14" s="75">
        <f>Feuil1!I11</f>
        <v>0</v>
      </c>
      <c r="K14" s="75">
        <f>Feuil1!J11</f>
        <v>0</v>
      </c>
      <c r="L14" s="75">
        <f>Feuil1!K11</f>
        <v>0</v>
      </c>
      <c r="M14" s="75">
        <f>Feuil1!L11</f>
        <v>0</v>
      </c>
      <c r="N14" s="75">
        <f>Feuil1!M11</f>
        <v>0</v>
      </c>
      <c r="O14" s="75">
        <f>Feuil1!N11</f>
        <v>0</v>
      </c>
      <c r="P14" s="75">
        <f>Feuil1!O11</f>
        <v>0</v>
      </c>
      <c r="Q14" s="75">
        <f>Feuil1!P11</f>
        <v>0</v>
      </c>
      <c r="R14" s="75">
        <f>Feuil1!Q11</f>
        <v>0</v>
      </c>
      <c r="S14" s="75">
        <f>Feuil1!R11</f>
        <v>0</v>
      </c>
      <c r="T14" s="75">
        <f>Feuil1!S11</f>
        <v>0</v>
      </c>
      <c r="U14" s="75">
        <f>Feuil1!T11</f>
        <v>0</v>
      </c>
      <c r="V14" s="75">
        <f>Feuil1!U11</f>
        <v>0</v>
      </c>
      <c r="W14" s="75">
        <f>Feuil1!V11</f>
        <v>0</v>
      </c>
      <c r="X14" s="75">
        <f>Feuil1!W11</f>
        <v>0</v>
      </c>
      <c r="Y14" s="75">
        <f>Feuil1!X11</f>
        <v>0</v>
      </c>
      <c r="Z14" s="75">
        <f>Feuil1!Y11</f>
        <v>0</v>
      </c>
      <c r="AA14" s="75">
        <f>Feuil1!Z11</f>
        <v>0</v>
      </c>
      <c r="AB14" s="75">
        <f>Feuil1!AA11</f>
        <v>0</v>
      </c>
      <c r="AC14" s="75">
        <f>Feuil1!AB11</f>
        <v>0</v>
      </c>
      <c r="AD14" s="75">
        <f>Feuil1!AC11</f>
        <v>0</v>
      </c>
      <c r="AE14" s="75">
        <f>Feuil1!AD11</f>
        <v>0</v>
      </c>
      <c r="AF14" s="75">
        <f>Feuil1!AE11</f>
        <v>0</v>
      </c>
      <c r="AG14" s="75">
        <f>Feuil1!AF11</f>
        <v>0</v>
      </c>
      <c r="AH14" s="75">
        <f>Feuil1!AG11</f>
        <v>0</v>
      </c>
      <c r="AI14" s="75">
        <f>Feuil1!AH11</f>
        <v>0</v>
      </c>
      <c r="AJ14" s="75">
        <f>Feuil1!AI11</f>
        <v>0</v>
      </c>
      <c r="AK14" s="75">
        <f>Feuil1!AJ11</f>
        <v>0</v>
      </c>
      <c r="AL14" s="75">
        <f>Feuil1!AK11</f>
        <v>0</v>
      </c>
      <c r="AM14" s="75">
        <f>Feuil1!AL11</f>
        <v>0</v>
      </c>
      <c r="AN14" s="75">
        <f>Feuil1!AM11</f>
        <v>0</v>
      </c>
      <c r="AO14" s="75">
        <f>Feuil1!AN11</f>
        <v>0</v>
      </c>
      <c r="AP14" s="75">
        <f>Feuil1!AO11</f>
        <v>0</v>
      </c>
    </row>
    <row r="15" spans="1:42" ht="155.1" customHeight="1">
      <c r="A15" s="230" t="s">
        <v>57</v>
      </c>
      <c r="B15" s="231"/>
      <c r="C15" s="59" t="str">
        <f>C6</f>
        <v xml:space="preserve">Réussite de la classe </v>
      </c>
      <c r="D15" s="62" t="str">
        <f>D6</f>
        <v xml:space="preserve"> </v>
      </c>
      <c r="E15" s="62" t="str">
        <f>E6</f>
        <v xml:space="preserve"> </v>
      </c>
      <c r="F15" s="62" t="str">
        <f t="shared" ref="F15:AP15" si="0">F6</f>
        <v xml:space="preserve"> </v>
      </c>
      <c r="G15" s="62" t="str">
        <f t="shared" si="0"/>
        <v xml:space="preserve"> </v>
      </c>
      <c r="H15" s="62" t="str">
        <f t="shared" si="0"/>
        <v xml:space="preserve"> </v>
      </c>
      <c r="I15" s="62" t="str">
        <f t="shared" si="0"/>
        <v xml:space="preserve"> </v>
      </c>
      <c r="J15" s="62" t="str">
        <f t="shared" si="0"/>
        <v xml:space="preserve"> </v>
      </c>
      <c r="K15" s="62" t="str">
        <f t="shared" si="0"/>
        <v xml:space="preserve"> </v>
      </c>
      <c r="L15" s="62" t="str">
        <f t="shared" si="0"/>
        <v xml:space="preserve"> </v>
      </c>
      <c r="M15" s="62" t="str">
        <f t="shared" si="0"/>
        <v xml:space="preserve"> </v>
      </c>
      <c r="N15" s="62" t="str">
        <f t="shared" si="0"/>
        <v xml:space="preserve"> </v>
      </c>
      <c r="O15" s="62" t="str">
        <f t="shared" si="0"/>
        <v xml:space="preserve"> </v>
      </c>
      <c r="P15" s="62" t="str">
        <f t="shared" si="0"/>
        <v xml:space="preserve"> </v>
      </c>
      <c r="Q15" s="62" t="str">
        <f t="shared" si="0"/>
        <v xml:space="preserve"> </v>
      </c>
      <c r="R15" s="62" t="str">
        <f t="shared" si="0"/>
        <v xml:space="preserve"> </v>
      </c>
      <c r="S15" s="62" t="str">
        <f t="shared" si="0"/>
        <v xml:space="preserve"> </v>
      </c>
      <c r="T15" s="62" t="str">
        <f t="shared" si="0"/>
        <v xml:space="preserve"> </v>
      </c>
      <c r="U15" s="62" t="str">
        <f t="shared" si="0"/>
        <v xml:space="preserve"> </v>
      </c>
      <c r="V15" s="62" t="str">
        <f t="shared" si="0"/>
        <v xml:space="preserve"> </v>
      </c>
      <c r="W15" s="62" t="str">
        <f t="shared" si="0"/>
        <v xml:space="preserve"> </v>
      </c>
      <c r="X15" s="62" t="str">
        <f t="shared" si="0"/>
        <v xml:space="preserve"> </v>
      </c>
      <c r="Y15" s="62" t="str">
        <f t="shared" si="0"/>
        <v xml:space="preserve"> </v>
      </c>
      <c r="Z15" s="62" t="str">
        <f t="shared" si="0"/>
        <v xml:space="preserve"> </v>
      </c>
      <c r="AA15" s="62" t="str">
        <f t="shared" si="0"/>
        <v xml:space="preserve"> </v>
      </c>
      <c r="AB15" s="62" t="str">
        <f t="shared" si="0"/>
        <v xml:space="preserve"> </v>
      </c>
      <c r="AC15" s="62" t="str">
        <f t="shared" si="0"/>
        <v xml:space="preserve"> </v>
      </c>
      <c r="AD15" s="62" t="str">
        <f t="shared" si="0"/>
        <v xml:space="preserve"> </v>
      </c>
      <c r="AE15" s="62" t="str">
        <f t="shared" si="0"/>
        <v xml:space="preserve"> </v>
      </c>
      <c r="AF15" s="62" t="str">
        <f t="shared" si="0"/>
        <v xml:space="preserve"> </v>
      </c>
      <c r="AG15" s="62" t="str">
        <f t="shared" si="0"/>
        <v xml:space="preserve"> </v>
      </c>
      <c r="AH15" s="62" t="str">
        <f t="shared" si="0"/>
        <v xml:space="preserve"> </v>
      </c>
      <c r="AI15" s="62" t="str">
        <f t="shared" si="0"/>
        <v xml:space="preserve"> </v>
      </c>
      <c r="AJ15" s="62" t="str">
        <f t="shared" si="0"/>
        <v xml:space="preserve"> </v>
      </c>
      <c r="AK15" s="62" t="str">
        <f t="shared" si="0"/>
        <v xml:space="preserve"> </v>
      </c>
      <c r="AL15" s="62" t="str">
        <f t="shared" si="0"/>
        <v xml:space="preserve"> </v>
      </c>
      <c r="AM15" s="62" t="str">
        <f t="shared" si="0"/>
        <v xml:space="preserve"> </v>
      </c>
      <c r="AN15" s="62" t="str">
        <f t="shared" si="0"/>
        <v xml:space="preserve"> </v>
      </c>
      <c r="AO15" s="62" t="str">
        <f t="shared" si="0"/>
        <v xml:space="preserve"> </v>
      </c>
      <c r="AP15" s="62" t="str">
        <f t="shared" si="0"/>
        <v xml:space="preserve"> </v>
      </c>
    </row>
    <row r="16" spans="1:42">
      <c r="A16" s="222" t="s">
        <v>97</v>
      </c>
      <c r="B16" s="223"/>
      <c r="C16" s="67" t="e">
        <f>CONCATENATE(ROUND(Feuil1!AP13,0),"/4")</f>
        <v>#DIV/0!</v>
      </c>
      <c r="D16" s="68" t="str">
        <f>CONCATENATE(Feuil1!C13,"/4")</f>
        <v>0/4</v>
      </c>
      <c r="E16" s="68" t="str">
        <f>CONCATENATE(Feuil1!D13,"/4")</f>
        <v>0/4</v>
      </c>
      <c r="F16" s="68" t="str">
        <f>CONCATENATE(Feuil1!E13,"/4")</f>
        <v>0/4</v>
      </c>
      <c r="G16" s="68" t="str">
        <f>CONCATENATE(Feuil1!F13,"/4")</f>
        <v>0/4</v>
      </c>
      <c r="H16" s="68" t="str">
        <f>CONCATENATE(Feuil1!G13,"/4")</f>
        <v>0/4</v>
      </c>
      <c r="I16" s="68" t="str">
        <f>CONCATENATE(Feuil1!H13,"/4")</f>
        <v>0/4</v>
      </c>
      <c r="J16" s="68" t="str">
        <f>CONCATENATE(Feuil1!I13,"/4")</f>
        <v>0/4</v>
      </c>
      <c r="K16" s="68" t="str">
        <f>CONCATENATE(Feuil1!J13,"/4")</f>
        <v>0/4</v>
      </c>
      <c r="L16" s="68" t="str">
        <f>CONCATENATE(Feuil1!K13,"/4")</f>
        <v>0/4</v>
      </c>
      <c r="M16" s="68" t="str">
        <f>CONCATENATE(Feuil1!L13,"/4")</f>
        <v>0/4</v>
      </c>
      <c r="N16" s="68" t="str">
        <f>CONCATENATE(Feuil1!M13,"/4")</f>
        <v>0/4</v>
      </c>
      <c r="O16" s="68" t="str">
        <f>CONCATENATE(Feuil1!N13,"/4")</f>
        <v>0/4</v>
      </c>
      <c r="P16" s="68" t="str">
        <f>CONCATENATE(Feuil1!O13,"/4")</f>
        <v>0/4</v>
      </c>
      <c r="Q16" s="68" t="str">
        <f>CONCATENATE(Feuil1!P13,"/4")</f>
        <v>0/4</v>
      </c>
      <c r="R16" s="68" t="str">
        <f>CONCATENATE(Feuil1!Q13,"/4")</f>
        <v>0/4</v>
      </c>
      <c r="S16" s="68" t="str">
        <f>CONCATENATE(Feuil1!R13,"/4")</f>
        <v>0/4</v>
      </c>
      <c r="T16" s="68" t="str">
        <f>CONCATENATE(Feuil1!S13,"/4")</f>
        <v>0/4</v>
      </c>
      <c r="U16" s="68" t="str">
        <f>CONCATENATE(Feuil1!T13,"/4")</f>
        <v>0/4</v>
      </c>
      <c r="V16" s="68" t="str">
        <f>CONCATENATE(Feuil1!U13,"/4")</f>
        <v>0/4</v>
      </c>
      <c r="W16" s="68" t="str">
        <f>CONCATENATE(Feuil1!V13,"/4")</f>
        <v>0/4</v>
      </c>
      <c r="X16" s="68" t="str">
        <f>CONCATENATE(Feuil1!W13,"/4")</f>
        <v>0/4</v>
      </c>
      <c r="Y16" s="68" t="str">
        <f>CONCATENATE(Feuil1!X13,"/4")</f>
        <v>0/4</v>
      </c>
      <c r="Z16" s="68" t="str">
        <f>CONCATENATE(Feuil1!Y13,"/4")</f>
        <v>0/4</v>
      </c>
      <c r="AA16" s="68" t="str">
        <f>CONCATENATE(Feuil1!Z13,"/4")</f>
        <v>0/4</v>
      </c>
      <c r="AB16" s="68" t="str">
        <f>CONCATENATE(Feuil1!AA13,"/4")</f>
        <v>0/4</v>
      </c>
      <c r="AC16" s="68" t="str">
        <f>CONCATENATE(Feuil1!AB13,"/4")</f>
        <v>0/4</v>
      </c>
      <c r="AD16" s="68" t="str">
        <f>CONCATENATE(Feuil1!AC13,"/4")</f>
        <v>0/4</v>
      </c>
      <c r="AE16" s="68" t="str">
        <f>CONCATENATE(Feuil1!AD13,"/4")</f>
        <v>0/4</v>
      </c>
      <c r="AF16" s="68" t="str">
        <f>CONCATENATE(Feuil1!AE13,"/4")</f>
        <v>0/4</v>
      </c>
      <c r="AG16" s="68" t="str">
        <f>CONCATENATE(Feuil1!AF13,"/4")</f>
        <v>0/4</v>
      </c>
      <c r="AH16" s="68" t="str">
        <f>CONCATENATE(Feuil1!AG13,"/4")</f>
        <v>0/4</v>
      </c>
      <c r="AI16" s="68" t="str">
        <f>CONCATENATE(Feuil1!AH13,"/4")</f>
        <v>0/4</v>
      </c>
      <c r="AJ16" s="68" t="str">
        <f>CONCATENATE(Feuil1!AI13,"/4")</f>
        <v>0/4</v>
      </c>
      <c r="AK16" s="68" t="str">
        <f>CONCATENATE(Feuil1!AJ13,"/4")</f>
        <v>0/4</v>
      </c>
      <c r="AL16" s="68" t="str">
        <f>CONCATENATE(Feuil1!AK13,"/4")</f>
        <v>0/4</v>
      </c>
      <c r="AM16" s="68" t="str">
        <f>CONCATENATE(Feuil1!AL13,"/4")</f>
        <v>0/4</v>
      </c>
      <c r="AN16" s="68" t="str">
        <f>CONCATENATE(Feuil1!AM13,"/4")</f>
        <v>0/4</v>
      </c>
      <c r="AO16" s="68" t="str">
        <f>CONCATENATE(Feuil1!AN13,"/4")</f>
        <v>0/4</v>
      </c>
      <c r="AP16" s="68" t="str">
        <f>CONCATENATE(Feuil1!AO13,"/4")</f>
        <v>0/4</v>
      </c>
    </row>
    <row r="17" spans="1:42">
      <c r="A17" s="224" t="s">
        <v>98</v>
      </c>
      <c r="B17" s="225"/>
      <c r="C17" s="67" t="e">
        <f>CONCATENATE(ROUND(Feuil1!AP14,0),"/5")</f>
        <v>#DIV/0!</v>
      </c>
      <c r="D17" s="70" t="str">
        <f>CONCATENATE(Feuil1!C14,"/8")</f>
        <v>0/8</v>
      </c>
      <c r="E17" s="70" t="str">
        <f>CONCATENATE(Feuil1!D14,"/8")</f>
        <v>0/8</v>
      </c>
      <c r="F17" s="70" t="str">
        <f>CONCATENATE(Feuil1!E14,"/8")</f>
        <v>0/8</v>
      </c>
      <c r="G17" s="70" t="str">
        <f>CONCATENATE(Feuil1!F14,"/8")</f>
        <v>0/8</v>
      </c>
      <c r="H17" s="70" t="str">
        <f>CONCATENATE(Feuil1!G14,"/8")</f>
        <v>0/8</v>
      </c>
      <c r="I17" s="70" t="str">
        <f>CONCATENATE(Feuil1!H14,"/8")</f>
        <v>0/8</v>
      </c>
      <c r="J17" s="70" t="str">
        <f>CONCATENATE(Feuil1!I14,"/8")</f>
        <v>0/8</v>
      </c>
      <c r="K17" s="70" t="str">
        <f>CONCATENATE(Feuil1!J14,"/8")</f>
        <v>0/8</v>
      </c>
      <c r="L17" s="70" t="str">
        <f>CONCATENATE(Feuil1!K14,"/8")</f>
        <v>0/8</v>
      </c>
      <c r="M17" s="70" t="str">
        <f>CONCATENATE(Feuil1!L14,"/8")</f>
        <v>0/8</v>
      </c>
      <c r="N17" s="70" t="str">
        <f>CONCATENATE(Feuil1!M14,"/8")</f>
        <v>0/8</v>
      </c>
      <c r="O17" s="70" t="str">
        <f>CONCATENATE(Feuil1!N14,"/8")</f>
        <v>0/8</v>
      </c>
      <c r="P17" s="70" t="str">
        <f>CONCATENATE(Feuil1!O14,"/8")</f>
        <v>0/8</v>
      </c>
      <c r="Q17" s="70" t="str">
        <f>CONCATENATE(Feuil1!P14,"/8")</f>
        <v>0/8</v>
      </c>
      <c r="R17" s="70" t="str">
        <f>CONCATENATE(Feuil1!Q14,"/8")</f>
        <v>0/8</v>
      </c>
      <c r="S17" s="70" t="str">
        <f>CONCATENATE(Feuil1!R14,"/8")</f>
        <v>0/8</v>
      </c>
      <c r="T17" s="70" t="str">
        <f>CONCATENATE(Feuil1!S14,"/8")</f>
        <v>0/8</v>
      </c>
      <c r="U17" s="70" t="str">
        <f>CONCATENATE(Feuil1!T14,"/8")</f>
        <v>0/8</v>
      </c>
      <c r="V17" s="70" t="str">
        <f>CONCATENATE(Feuil1!U14,"/8")</f>
        <v>0/8</v>
      </c>
      <c r="W17" s="70" t="str">
        <f>CONCATENATE(Feuil1!V14,"/8")</f>
        <v>0/8</v>
      </c>
      <c r="X17" s="70" t="str">
        <f>CONCATENATE(Feuil1!W14,"/8")</f>
        <v>0/8</v>
      </c>
      <c r="Y17" s="70" t="str">
        <f>CONCATENATE(Feuil1!X14,"/8")</f>
        <v>0/8</v>
      </c>
      <c r="Z17" s="70" t="str">
        <f>CONCATENATE(Feuil1!Y14,"/8")</f>
        <v>0/8</v>
      </c>
      <c r="AA17" s="70" t="str">
        <f>CONCATENATE(Feuil1!Z14,"/8")</f>
        <v>0/8</v>
      </c>
      <c r="AB17" s="70" t="str">
        <f>CONCATENATE(Feuil1!AA14,"/8")</f>
        <v>0/8</v>
      </c>
      <c r="AC17" s="70" t="str">
        <f>CONCATENATE(Feuil1!AB14,"/8")</f>
        <v>0/8</v>
      </c>
      <c r="AD17" s="70" t="str">
        <f>CONCATENATE(Feuil1!AC14,"/8")</f>
        <v>0/8</v>
      </c>
      <c r="AE17" s="70" t="str">
        <f>CONCATENATE(Feuil1!AD14,"/8")</f>
        <v>0/8</v>
      </c>
      <c r="AF17" s="70" t="str">
        <f>CONCATENATE(Feuil1!AE14,"/8")</f>
        <v>0/8</v>
      </c>
      <c r="AG17" s="70" t="str">
        <f>CONCATENATE(Feuil1!AF14,"/8")</f>
        <v>0/8</v>
      </c>
      <c r="AH17" s="70" t="str">
        <f>CONCATENATE(Feuil1!AG14,"/8")</f>
        <v>0/8</v>
      </c>
      <c r="AI17" s="70" t="str">
        <f>CONCATENATE(Feuil1!AH14,"/8")</f>
        <v>0/8</v>
      </c>
      <c r="AJ17" s="70" t="str">
        <f>CONCATENATE(Feuil1!AI14,"/8")</f>
        <v>0/8</v>
      </c>
      <c r="AK17" s="70" t="str">
        <f>CONCATENATE(Feuil1!AJ14,"/8")</f>
        <v>0/8</v>
      </c>
      <c r="AL17" s="70" t="str">
        <f>CONCATENATE(Feuil1!AK14,"/8")</f>
        <v>0/8</v>
      </c>
      <c r="AM17" s="70" t="str">
        <f>CONCATENATE(Feuil1!AL14,"/8")</f>
        <v>0/8</v>
      </c>
      <c r="AN17" s="70" t="str">
        <f>CONCATENATE(Feuil1!AM14,"/8")</f>
        <v>0/8</v>
      </c>
      <c r="AO17" s="70" t="str">
        <f>CONCATENATE(Feuil1!AN14,"/8")</f>
        <v>0/8</v>
      </c>
      <c r="AP17" s="70" t="str">
        <f>CONCATENATE(Feuil1!AO14,"/8")</f>
        <v>0/8</v>
      </c>
    </row>
    <row r="18" spans="1:42">
      <c r="A18" s="224" t="s">
        <v>56</v>
      </c>
      <c r="B18" s="225"/>
      <c r="C18" s="67" t="e">
        <f>CONCATENATE(ROUND(Feuil1!AP15,0),"/2")</f>
        <v>#DIV/0!</v>
      </c>
      <c r="D18" s="70" t="str">
        <f>CONCATENATE(Feuil1!C15,"/2")</f>
        <v>0/2</v>
      </c>
      <c r="E18" s="70" t="str">
        <f>CONCATENATE(Feuil1!D15,"/2")</f>
        <v>0/2</v>
      </c>
      <c r="F18" s="70" t="str">
        <f>CONCATENATE(Feuil1!E15,"/2")</f>
        <v>0/2</v>
      </c>
      <c r="G18" s="70" t="str">
        <f>CONCATENATE(Feuil1!F15,"/2")</f>
        <v>0/2</v>
      </c>
      <c r="H18" s="70" t="str">
        <f>CONCATENATE(Feuil1!G15,"/2")</f>
        <v>0/2</v>
      </c>
      <c r="I18" s="70" t="str">
        <f>CONCATENATE(Feuil1!H15,"/2")</f>
        <v>0/2</v>
      </c>
      <c r="J18" s="70" t="str">
        <f>CONCATENATE(Feuil1!I15,"/2")</f>
        <v>0/2</v>
      </c>
      <c r="K18" s="70" t="str">
        <f>CONCATENATE(Feuil1!J15,"/2")</f>
        <v>0/2</v>
      </c>
      <c r="L18" s="70" t="str">
        <f>CONCATENATE(Feuil1!K15,"/2")</f>
        <v>0/2</v>
      </c>
      <c r="M18" s="70" t="str">
        <f>CONCATENATE(Feuil1!L15,"/2")</f>
        <v>0/2</v>
      </c>
      <c r="N18" s="70" t="str">
        <f>CONCATENATE(Feuil1!M15,"/2")</f>
        <v>0/2</v>
      </c>
      <c r="O18" s="70" t="str">
        <f>CONCATENATE(Feuil1!N15,"/2")</f>
        <v>0/2</v>
      </c>
      <c r="P18" s="70" t="str">
        <f>CONCATENATE(Feuil1!O15,"/2")</f>
        <v>0/2</v>
      </c>
      <c r="Q18" s="70" t="str">
        <f>CONCATENATE(Feuil1!P15,"/2")</f>
        <v>0/2</v>
      </c>
      <c r="R18" s="70" t="str">
        <f>CONCATENATE(Feuil1!Q15,"/2")</f>
        <v>0/2</v>
      </c>
      <c r="S18" s="70" t="str">
        <f>CONCATENATE(Feuil1!R15,"/2")</f>
        <v>0/2</v>
      </c>
      <c r="T18" s="70" t="str">
        <f>CONCATENATE(Feuil1!S15,"/2")</f>
        <v>0/2</v>
      </c>
      <c r="U18" s="70" t="str">
        <f>CONCATENATE(Feuil1!T15,"/2")</f>
        <v>0/2</v>
      </c>
      <c r="V18" s="70" t="str">
        <f>CONCATENATE(Feuil1!U15,"/2")</f>
        <v>0/2</v>
      </c>
      <c r="W18" s="70" t="str">
        <f>CONCATENATE(Feuil1!V15,"/2")</f>
        <v>0/2</v>
      </c>
      <c r="X18" s="70" t="str">
        <f>CONCATENATE(Feuil1!W15,"/2")</f>
        <v>0/2</v>
      </c>
      <c r="Y18" s="70" t="str">
        <f>CONCATENATE(Feuil1!X15,"/2")</f>
        <v>0/2</v>
      </c>
      <c r="Z18" s="70" t="str">
        <f>CONCATENATE(Feuil1!Y15,"/2")</f>
        <v>0/2</v>
      </c>
      <c r="AA18" s="70" t="str">
        <f>CONCATENATE(Feuil1!Z15,"/2")</f>
        <v>0/2</v>
      </c>
      <c r="AB18" s="70" t="str">
        <f>CONCATENATE(Feuil1!AA15,"/2")</f>
        <v>0/2</v>
      </c>
      <c r="AC18" s="70" t="str">
        <f>CONCATENATE(Feuil1!AB15,"/2")</f>
        <v>0/2</v>
      </c>
      <c r="AD18" s="70" t="str">
        <f>CONCATENATE(Feuil1!AC15,"/2")</f>
        <v>0/2</v>
      </c>
      <c r="AE18" s="70" t="str">
        <f>CONCATENATE(Feuil1!AD15,"/2")</f>
        <v>0/2</v>
      </c>
      <c r="AF18" s="70" t="str">
        <f>CONCATENATE(Feuil1!AE15,"/2")</f>
        <v>0/2</v>
      </c>
      <c r="AG18" s="70" t="str">
        <f>CONCATENATE(Feuil1!AF15,"/2")</f>
        <v>0/2</v>
      </c>
      <c r="AH18" s="70" t="str">
        <f>CONCATENATE(Feuil1!AG15,"/2")</f>
        <v>0/2</v>
      </c>
      <c r="AI18" s="70" t="str">
        <f>CONCATENATE(Feuil1!AH15,"/2")</f>
        <v>0/2</v>
      </c>
      <c r="AJ18" s="70" t="str">
        <f>CONCATENATE(Feuil1!AI15,"/2")</f>
        <v>0/2</v>
      </c>
      <c r="AK18" s="70" t="str">
        <f>CONCATENATE(Feuil1!AJ15,"/2")</f>
        <v>0/2</v>
      </c>
      <c r="AL18" s="70" t="str">
        <f>CONCATENATE(Feuil1!AK15,"/2")</f>
        <v>0/2</v>
      </c>
      <c r="AM18" s="70" t="str">
        <f>CONCATENATE(Feuil1!AL15,"/2")</f>
        <v>0/2</v>
      </c>
      <c r="AN18" s="70" t="str">
        <f>CONCATENATE(Feuil1!AM15,"/2")</f>
        <v>0/2</v>
      </c>
      <c r="AO18" s="70" t="str">
        <f>CONCATENATE(Feuil1!AN15,"/2")</f>
        <v>0/2</v>
      </c>
      <c r="AP18" s="70" t="str">
        <f>CONCATENATE(Feuil1!AO15,"/2")</f>
        <v>0/2</v>
      </c>
    </row>
    <row r="19" spans="1:42" ht="13.5" thickBot="1">
      <c r="A19" s="222" t="s">
        <v>100</v>
      </c>
      <c r="B19" s="223"/>
      <c r="C19" s="67" t="e">
        <f>CONCATENATE(ROUND(Feuil1!AP16,0),"/4")</f>
        <v>#DIV/0!</v>
      </c>
      <c r="D19" s="68" t="str">
        <f>CONCATENATE(Feuil1!C16,"/4")</f>
        <v>0/4</v>
      </c>
      <c r="E19" s="68" t="str">
        <f>CONCATENATE(Feuil1!D16,"/4")</f>
        <v>0/4</v>
      </c>
      <c r="F19" s="68" t="str">
        <f>CONCATENATE(Feuil1!E16,"/4")</f>
        <v>0/4</v>
      </c>
      <c r="G19" s="68" t="str">
        <f>CONCATENATE(Feuil1!F16,"/4")</f>
        <v>0/4</v>
      </c>
      <c r="H19" s="68" t="str">
        <f>CONCATENATE(Feuil1!G16,"/4")</f>
        <v>0/4</v>
      </c>
      <c r="I19" s="68" t="str">
        <f>CONCATENATE(Feuil1!H16,"/4")</f>
        <v>0/4</v>
      </c>
      <c r="J19" s="68" t="str">
        <f>CONCATENATE(Feuil1!I16,"/4")</f>
        <v>0/4</v>
      </c>
      <c r="K19" s="68" t="str">
        <f>CONCATENATE(Feuil1!J16,"/4")</f>
        <v>0/4</v>
      </c>
      <c r="L19" s="68" t="str">
        <f>CONCATENATE(Feuil1!K16,"/4")</f>
        <v>0/4</v>
      </c>
      <c r="M19" s="68" t="str">
        <f>CONCATENATE(Feuil1!L16,"/4")</f>
        <v>0/4</v>
      </c>
      <c r="N19" s="68" t="str">
        <f>CONCATENATE(Feuil1!M16,"/4")</f>
        <v>0/4</v>
      </c>
      <c r="O19" s="68" t="str">
        <f>CONCATENATE(Feuil1!N16,"/4")</f>
        <v>0/4</v>
      </c>
      <c r="P19" s="68" t="str">
        <f>CONCATENATE(Feuil1!O16,"/4")</f>
        <v>0/4</v>
      </c>
      <c r="Q19" s="68" t="str">
        <f>CONCATENATE(Feuil1!P16,"/4")</f>
        <v>0/4</v>
      </c>
      <c r="R19" s="68" t="str">
        <f>CONCATENATE(Feuil1!Q16,"/4")</f>
        <v>0/4</v>
      </c>
      <c r="S19" s="68" t="str">
        <f>CONCATENATE(Feuil1!R16,"/4")</f>
        <v>0/4</v>
      </c>
      <c r="T19" s="68" t="str">
        <f>CONCATENATE(Feuil1!S16,"/4")</f>
        <v>0/4</v>
      </c>
      <c r="U19" s="68" t="str">
        <f>CONCATENATE(Feuil1!T16,"/4")</f>
        <v>0/4</v>
      </c>
      <c r="V19" s="68" t="str">
        <f>CONCATENATE(Feuil1!U16,"/4")</f>
        <v>0/4</v>
      </c>
      <c r="W19" s="68" t="str">
        <f>CONCATENATE(Feuil1!V16,"/4")</f>
        <v>0/4</v>
      </c>
      <c r="X19" s="68" t="str">
        <f>CONCATENATE(Feuil1!W16,"/4")</f>
        <v>0/4</v>
      </c>
      <c r="Y19" s="68" t="str">
        <f>CONCATENATE(Feuil1!X16,"/4")</f>
        <v>0/4</v>
      </c>
      <c r="Z19" s="68" t="str">
        <f>CONCATENATE(Feuil1!Y16,"/4")</f>
        <v>0/4</v>
      </c>
      <c r="AA19" s="68" t="str">
        <f>CONCATENATE(Feuil1!Z16,"/4")</f>
        <v>0/4</v>
      </c>
      <c r="AB19" s="68" t="str">
        <f>CONCATENATE(Feuil1!AA16,"/4")</f>
        <v>0/4</v>
      </c>
      <c r="AC19" s="68" t="str">
        <f>CONCATENATE(Feuil1!AB16,"/4")</f>
        <v>0/4</v>
      </c>
      <c r="AD19" s="68" t="str">
        <f>CONCATENATE(Feuil1!AC16,"/4")</f>
        <v>0/4</v>
      </c>
      <c r="AE19" s="68" t="str">
        <f>CONCATENATE(Feuil1!AD16,"/4")</f>
        <v>0/4</v>
      </c>
      <c r="AF19" s="68" t="str">
        <f>CONCATENATE(Feuil1!AE16,"/4")</f>
        <v>0/4</v>
      </c>
      <c r="AG19" s="68" t="str">
        <f>CONCATENATE(Feuil1!AF16,"/4")</f>
        <v>0/4</v>
      </c>
      <c r="AH19" s="68" t="str">
        <f>CONCATENATE(Feuil1!AG16,"/4")</f>
        <v>0/4</v>
      </c>
      <c r="AI19" s="68" t="str">
        <f>CONCATENATE(Feuil1!AH16,"/4")</f>
        <v>0/4</v>
      </c>
      <c r="AJ19" s="68" t="str">
        <f>CONCATENATE(Feuil1!AI16,"/4")</f>
        <v>0/4</v>
      </c>
      <c r="AK19" s="68" t="str">
        <f>CONCATENATE(Feuil1!AJ16,"/4")</f>
        <v>0/4</v>
      </c>
      <c r="AL19" s="68" t="str">
        <f>CONCATENATE(Feuil1!AK16,"/4")</f>
        <v>0/4</v>
      </c>
      <c r="AM19" s="68" t="str">
        <f>CONCATENATE(Feuil1!AL16,"/4")</f>
        <v>0/4</v>
      </c>
      <c r="AN19" s="68" t="str">
        <f>CONCATENATE(Feuil1!AM16,"/4")</f>
        <v>0/4</v>
      </c>
      <c r="AO19" s="68" t="str">
        <f>CONCATENATE(Feuil1!AN16,"/4")</f>
        <v>0/4</v>
      </c>
      <c r="AP19" s="68" t="str">
        <f>CONCATENATE(Feuil1!AO16,"/4")</f>
        <v>0/4</v>
      </c>
    </row>
    <row r="20" spans="1:42">
      <c r="A20" s="238" t="s">
        <v>52</v>
      </c>
      <c r="B20" s="239"/>
      <c r="C20" s="67" t="e">
        <f>CONCATENATE(ROUND(Feuil1!AP17,0),"/41")</f>
        <v>#DIV/0!</v>
      </c>
      <c r="D20" s="71" t="str">
        <f>CONCATENATE(Feuil1!C17,"/18")</f>
        <v>0/18</v>
      </c>
      <c r="E20" s="71" t="str">
        <f>CONCATENATE(Feuil1!D17,"/18")</f>
        <v>0/18</v>
      </c>
      <c r="F20" s="71" t="str">
        <f>CONCATENATE(Feuil1!E17,"/18")</f>
        <v>0/18</v>
      </c>
      <c r="G20" s="71" t="str">
        <f>CONCATENATE(Feuil1!F17,"/18")</f>
        <v>0/18</v>
      </c>
      <c r="H20" s="71" t="str">
        <f>CONCATENATE(Feuil1!G17,"/18")</f>
        <v>0/18</v>
      </c>
      <c r="I20" s="71" t="str">
        <f>CONCATENATE(Feuil1!H17,"/18")</f>
        <v>0/18</v>
      </c>
      <c r="J20" s="71" t="str">
        <f>CONCATENATE(Feuil1!I17,"/18")</f>
        <v>0/18</v>
      </c>
      <c r="K20" s="71" t="str">
        <f>CONCATENATE(Feuil1!J17,"/18")</f>
        <v>0/18</v>
      </c>
      <c r="L20" s="71" t="str">
        <f>CONCATENATE(Feuil1!K17,"/18")</f>
        <v>0/18</v>
      </c>
      <c r="M20" s="71" t="str">
        <f>CONCATENATE(Feuil1!L17,"/18")</f>
        <v>0/18</v>
      </c>
      <c r="N20" s="71" t="str">
        <f>CONCATENATE(Feuil1!M17,"/18")</f>
        <v>0/18</v>
      </c>
      <c r="O20" s="71" t="str">
        <f>CONCATENATE(Feuil1!N17,"/18")</f>
        <v>0/18</v>
      </c>
      <c r="P20" s="71" t="str">
        <f>CONCATENATE(Feuil1!O17,"/18")</f>
        <v>0/18</v>
      </c>
      <c r="Q20" s="71" t="str">
        <f>CONCATENATE(Feuil1!P17,"/18")</f>
        <v>0/18</v>
      </c>
      <c r="R20" s="71" t="str">
        <f>CONCATENATE(Feuil1!Q17,"/18")</f>
        <v>0/18</v>
      </c>
      <c r="S20" s="71" t="str">
        <f>CONCATENATE(Feuil1!R17,"/18")</f>
        <v>0/18</v>
      </c>
      <c r="T20" s="71" t="str">
        <f>CONCATENATE(Feuil1!S17,"/18")</f>
        <v>0/18</v>
      </c>
      <c r="U20" s="71" t="str">
        <f>CONCATENATE(Feuil1!T17,"/18")</f>
        <v>0/18</v>
      </c>
      <c r="V20" s="71" t="str">
        <f>CONCATENATE(Feuil1!U17,"/18")</f>
        <v>0/18</v>
      </c>
      <c r="W20" s="71" t="str">
        <f>CONCATENATE(Feuil1!V17,"/18")</f>
        <v>0/18</v>
      </c>
      <c r="X20" s="71" t="str">
        <f>CONCATENATE(Feuil1!W17,"/18")</f>
        <v>0/18</v>
      </c>
      <c r="Y20" s="71" t="str">
        <f>CONCATENATE(Feuil1!X17,"/18")</f>
        <v>0/18</v>
      </c>
      <c r="Z20" s="71" t="str">
        <f>CONCATENATE(Feuil1!Y17,"/18")</f>
        <v>0/18</v>
      </c>
      <c r="AA20" s="71" t="str">
        <f>CONCATENATE(Feuil1!Z17,"/18")</f>
        <v>0/18</v>
      </c>
      <c r="AB20" s="71" t="str">
        <f>CONCATENATE(Feuil1!AA17,"/18")</f>
        <v>0/18</v>
      </c>
      <c r="AC20" s="71" t="str">
        <f>CONCATENATE(Feuil1!AB17,"/18")</f>
        <v>0/18</v>
      </c>
      <c r="AD20" s="71" t="str">
        <f>CONCATENATE(Feuil1!AC17,"/18")</f>
        <v>0/18</v>
      </c>
      <c r="AE20" s="71" t="str">
        <f>CONCATENATE(Feuil1!AD17,"/18")</f>
        <v>0/18</v>
      </c>
      <c r="AF20" s="71" t="str">
        <f>CONCATENATE(Feuil1!AE17,"/18")</f>
        <v>0/18</v>
      </c>
      <c r="AG20" s="71" t="str">
        <f>CONCATENATE(Feuil1!AF17,"/18")</f>
        <v>0/18</v>
      </c>
      <c r="AH20" s="71" t="str">
        <f>CONCATENATE(Feuil1!AG17,"/18")</f>
        <v>0/18</v>
      </c>
      <c r="AI20" s="71" t="str">
        <f>CONCATENATE(Feuil1!AH17,"/18")</f>
        <v>0/18</v>
      </c>
      <c r="AJ20" s="71" t="str">
        <f>CONCATENATE(Feuil1!AI17,"/18")</f>
        <v>0/18</v>
      </c>
      <c r="AK20" s="71" t="str">
        <f>CONCATENATE(Feuil1!AJ17,"/18")</f>
        <v>0/18</v>
      </c>
      <c r="AL20" s="71" t="str">
        <f>CONCATENATE(Feuil1!AK17,"/18")</f>
        <v>0/18</v>
      </c>
      <c r="AM20" s="71" t="str">
        <f>CONCATENATE(Feuil1!AL17,"/18")</f>
        <v>0/18</v>
      </c>
      <c r="AN20" s="71" t="str">
        <f>CONCATENATE(Feuil1!AM17,"/18")</f>
        <v>0/18</v>
      </c>
      <c r="AO20" s="71" t="str">
        <f>CONCATENATE(Feuil1!AN17,"/18")</f>
        <v>0/18</v>
      </c>
      <c r="AP20" s="71" t="str">
        <f>CONCATENATE(Feuil1!AO17,"/18")</f>
        <v>0/18</v>
      </c>
    </row>
    <row r="21" spans="1:42" s="73" customFormat="1" ht="13.5" thickBot="1">
      <c r="A21" s="238" t="s">
        <v>53</v>
      </c>
      <c r="B21" s="239"/>
      <c r="C21" s="67" t="e">
        <f>CONCATENATE(ROUND(Feuil1!AP18,0),"/18")</f>
        <v>#DIV/0!</v>
      </c>
      <c r="D21" s="67" t="str">
        <f>CONCATENATE(ROUND(Feuil1!AQ18,0),"/18")</f>
        <v>0/18</v>
      </c>
      <c r="E21" s="67" t="str">
        <f>CONCATENATE(ROUND(Feuil1!AR18,0),"/18")</f>
        <v>0/18</v>
      </c>
      <c r="F21" s="67" t="str">
        <f>CONCATENATE(ROUND(Feuil1!AS18,0),"/18")</f>
        <v>0/18</v>
      </c>
      <c r="G21" s="67" t="str">
        <f>CONCATENATE(ROUND(Feuil1!AT18,0),"/18")</f>
        <v>0/18</v>
      </c>
      <c r="H21" s="67" t="str">
        <f>CONCATENATE(ROUND(Feuil1!AU18,0),"/18")</f>
        <v>0/18</v>
      </c>
      <c r="I21" s="67" t="str">
        <f>CONCATENATE(ROUND(Feuil1!AV18,0),"/18")</f>
        <v>0/18</v>
      </c>
      <c r="J21" s="67" t="str">
        <f>CONCATENATE(ROUND(Feuil1!AW18,0),"/18")</f>
        <v>0/18</v>
      </c>
      <c r="K21" s="67" t="str">
        <f>CONCATENATE(ROUND(Feuil1!AX18,0),"/18")</f>
        <v>0/18</v>
      </c>
      <c r="L21" s="67" t="str">
        <f>CONCATENATE(ROUND(Feuil1!AY18,0),"/18")</f>
        <v>0/18</v>
      </c>
      <c r="M21" s="67" t="str">
        <f>CONCATENATE(ROUND(Feuil1!AZ18,0),"/18")</f>
        <v>0/18</v>
      </c>
      <c r="N21" s="67" t="str">
        <f>CONCATENATE(ROUND(Feuil1!BA18,0),"/18")</f>
        <v>0/18</v>
      </c>
      <c r="O21" s="67" t="str">
        <f>CONCATENATE(ROUND(Feuil1!BB18,0),"/18")</f>
        <v>0/18</v>
      </c>
      <c r="P21" s="67" t="str">
        <f>CONCATENATE(ROUND(Feuil1!BC18,0),"/18")</f>
        <v>0/18</v>
      </c>
      <c r="Q21" s="67" t="str">
        <f>CONCATENATE(ROUND(Feuil1!BD18,0),"/18")</f>
        <v>0/18</v>
      </c>
      <c r="R21" s="67" t="str">
        <f>CONCATENATE(ROUND(Feuil1!BE18,0),"/18")</f>
        <v>0/18</v>
      </c>
      <c r="S21" s="67" t="str">
        <f>CONCATENATE(ROUND(Feuil1!BF18,0),"/18")</f>
        <v>0/18</v>
      </c>
      <c r="T21" s="67" t="str">
        <f>CONCATENATE(ROUND(Feuil1!BG18,0),"/18")</f>
        <v>0/18</v>
      </c>
      <c r="U21" s="67" t="str">
        <f>CONCATENATE(ROUND(Feuil1!BH18,0),"/18")</f>
        <v>0/18</v>
      </c>
      <c r="V21" s="67" t="str">
        <f>CONCATENATE(ROUND(Feuil1!BI18,0),"/18")</f>
        <v>0/18</v>
      </c>
      <c r="W21" s="67" t="str">
        <f>CONCATENATE(ROUND(Feuil1!BJ18,0),"/18")</f>
        <v>0/18</v>
      </c>
      <c r="X21" s="67" t="str">
        <f>CONCATENATE(ROUND(Feuil1!BK18,0),"/18")</f>
        <v>0/18</v>
      </c>
      <c r="Y21" s="67" t="str">
        <f>CONCATENATE(ROUND(Feuil1!BL18,0),"/18")</f>
        <v>0/18</v>
      </c>
      <c r="Z21" s="67" t="str">
        <f>CONCATENATE(ROUND(Feuil1!BM18,0),"/18")</f>
        <v>0/18</v>
      </c>
      <c r="AA21" s="67" t="str">
        <f>CONCATENATE(ROUND(Feuil1!BN18,0),"/18")</f>
        <v>0/18</v>
      </c>
      <c r="AB21" s="67" t="str">
        <f>CONCATENATE(ROUND(Feuil1!BO18,0),"/18")</f>
        <v>0/18</v>
      </c>
      <c r="AC21" s="67" t="str">
        <f>CONCATENATE(ROUND(Feuil1!BP18,0),"/18")</f>
        <v>0/18</v>
      </c>
      <c r="AD21" s="67" t="str">
        <f>CONCATENATE(ROUND(Feuil1!BQ18,0),"/18")</f>
        <v>0/18</v>
      </c>
      <c r="AE21" s="67" t="str">
        <f>CONCATENATE(ROUND(Feuil1!BR18,0),"/18")</f>
        <v>0/18</v>
      </c>
      <c r="AF21" s="67" t="str">
        <f>CONCATENATE(ROUND(Feuil1!BS18,0),"/18")</f>
        <v>0/18</v>
      </c>
      <c r="AG21" s="67" t="str">
        <f>CONCATENATE(ROUND(Feuil1!BT18,0),"/18")</f>
        <v>0/18</v>
      </c>
      <c r="AH21" s="67" t="str">
        <f>CONCATENATE(ROUND(Feuil1!BU18,0),"/18")</f>
        <v>0/18</v>
      </c>
      <c r="AI21" s="67" t="str">
        <f>CONCATENATE(ROUND(Feuil1!BV18,0),"/18")</f>
        <v>0/18</v>
      </c>
      <c r="AJ21" s="67" t="str">
        <f>CONCATENATE(ROUND(Feuil1!BW18,0),"/18")</f>
        <v>0/18</v>
      </c>
      <c r="AK21" s="67" t="str">
        <f>CONCATENATE(ROUND(Feuil1!BX18,0),"/18")</f>
        <v>0/18</v>
      </c>
      <c r="AL21" s="67" t="str">
        <f>CONCATENATE(ROUND(Feuil1!BY18,0),"/18")</f>
        <v>0/18</v>
      </c>
      <c r="AM21" s="67" t="str">
        <f>CONCATENATE(ROUND(Feuil1!BZ18,0),"/18")</f>
        <v>0/18</v>
      </c>
      <c r="AN21" s="67" t="str">
        <f>CONCATENATE(ROUND(Feuil1!CA18,0),"/18")</f>
        <v>0/18</v>
      </c>
      <c r="AO21" s="67" t="str">
        <f>CONCATENATE(ROUND(Feuil1!CB18,0),"/18")</f>
        <v>0/18</v>
      </c>
      <c r="AP21" s="67" t="str">
        <f>CONCATENATE(ROUND(Feuil1!CC18,0),"/18")</f>
        <v>0/18</v>
      </c>
    </row>
    <row r="22" spans="1:42" s="77" customFormat="1" ht="13.5" thickBot="1">
      <c r="A22" s="226" t="s">
        <v>54</v>
      </c>
      <c r="B22" s="227"/>
      <c r="C22" s="74" t="e">
        <f>Feuil1!AP19</f>
        <v>#DIV/0!</v>
      </c>
      <c r="D22" s="75">
        <f>Feuil1!C19</f>
        <v>0</v>
      </c>
      <c r="E22" s="75">
        <f>Feuil1!D19</f>
        <v>0</v>
      </c>
      <c r="F22" s="75">
        <f>Feuil1!E19</f>
        <v>0</v>
      </c>
      <c r="G22" s="75">
        <f>Feuil1!F19</f>
        <v>0</v>
      </c>
      <c r="H22" s="75">
        <f>Feuil1!G19</f>
        <v>0</v>
      </c>
      <c r="I22" s="75">
        <f>Feuil1!H19</f>
        <v>0</v>
      </c>
      <c r="J22" s="75">
        <f>Feuil1!I19</f>
        <v>0</v>
      </c>
      <c r="K22" s="75">
        <f>Feuil1!J19</f>
        <v>0</v>
      </c>
      <c r="L22" s="75">
        <f>Feuil1!K19</f>
        <v>0</v>
      </c>
      <c r="M22" s="75">
        <f>Feuil1!L19</f>
        <v>0</v>
      </c>
      <c r="N22" s="75">
        <f>Feuil1!M19</f>
        <v>0</v>
      </c>
      <c r="O22" s="75">
        <f>Feuil1!N19</f>
        <v>0</v>
      </c>
      <c r="P22" s="75">
        <f>Feuil1!O19</f>
        <v>0</v>
      </c>
      <c r="Q22" s="75">
        <f>Feuil1!P19</f>
        <v>0</v>
      </c>
      <c r="R22" s="75">
        <f>Feuil1!Q19</f>
        <v>0</v>
      </c>
      <c r="S22" s="75">
        <f>Feuil1!R19</f>
        <v>0</v>
      </c>
      <c r="T22" s="75">
        <f>Feuil1!S19</f>
        <v>0</v>
      </c>
      <c r="U22" s="75">
        <f>Feuil1!T19</f>
        <v>0</v>
      </c>
      <c r="V22" s="75">
        <f>Feuil1!U19</f>
        <v>0</v>
      </c>
      <c r="W22" s="75">
        <f>Feuil1!V19</f>
        <v>0</v>
      </c>
      <c r="X22" s="75">
        <f>Feuil1!W19</f>
        <v>0</v>
      </c>
      <c r="Y22" s="75">
        <f>Feuil1!X19</f>
        <v>0</v>
      </c>
      <c r="Z22" s="75">
        <f>Feuil1!Y19</f>
        <v>0</v>
      </c>
      <c r="AA22" s="75">
        <f>Feuil1!Z19</f>
        <v>0</v>
      </c>
      <c r="AB22" s="75">
        <f>Feuil1!AA19</f>
        <v>0</v>
      </c>
      <c r="AC22" s="75">
        <f>Feuil1!AB19</f>
        <v>0</v>
      </c>
      <c r="AD22" s="75">
        <f>Feuil1!AC19</f>
        <v>0</v>
      </c>
      <c r="AE22" s="75">
        <f>Feuil1!AD19</f>
        <v>0</v>
      </c>
      <c r="AF22" s="75">
        <f>Feuil1!AE19</f>
        <v>0</v>
      </c>
      <c r="AG22" s="75">
        <f>Feuil1!AF19</f>
        <v>0</v>
      </c>
      <c r="AH22" s="75">
        <f>Feuil1!AG19</f>
        <v>0</v>
      </c>
      <c r="AI22" s="75">
        <f>Feuil1!AH19</f>
        <v>0</v>
      </c>
      <c r="AJ22" s="75">
        <f>Feuil1!AI19</f>
        <v>0</v>
      </c>
      <c r="AK22" s="75">
        <f>Feuil1!AJ19</f>
        <v>0</v>
      </c>
      <c r="AL22" s="75">
        <f>Feuil1!AK19</f>
        <v>0</v>
      </c>
      <c r="AM22" s="75">
        <f>Feuil1!AL19</f>
        <v>0</v>
      </c>
      <c r="AN22" s="75">
        <f>Feuil1!AM19</f>
        <v>0</v>
      </c>
      <c r="AO22" s="75">
        <f>Feuil1!AN19</f>
        <v>0</v>
      </c>
      <c r="AP22" s="75">
        <f>Feuil1!AO19</f>
        <v>0</v>
      </c>
    </row>
    <row r="23" spans="1:42" s="78" customFormat="1" ht="155.1" customHeight="1" thickBot="1">
      <c r="A23" s="232"/>
      <c r="B23" s="233"/>
      <c r="C23" s="60" t="str">
        <f>C6</f>
        <v xml:space="preserve">Réussite de la classe </v>
      </c>
      <c r="D23" s="61" t="str">
        <f>D6</f>
        <v xml:space="preserve"> </v>
      </c>
      <c r="E23" s="61" t="str">
        <f t="shared" ref="E23:AP23" si="1">E6</f>
        <v xml:space="preserve"> </v>
      </c>
      <c r="F23" s="61" t="str">
        <f t="shared" si="1"/>
        <v xml:space="preserve"> </v>
      </c>
      <c r="G23" s="61" t="str">
        <f t="shared" si="1"/>
        <v xml:space="preserve"> </v>
      </c>
      <c r="H23" s="61" t="str">
        <f t="shared" si="1"/>
        <v xml:space="preserve"> </v>
      </c>
      <c r="I23" s="61" t="str">
        <f t="shared" si="1"/>
        <v xml:space="preserve"> </v>
      </c>
      <c r="J23" s="61" t="str">
        <f t="shared" si="1"/>
        <v xml:space="preserve"> </v>
      </c>
      <c r="K23" s="61" t="str">
        <f t="shared" si="1"/>
        <v xml:space="preserve"> </v>
      </c>
      <c r="L23" s="61" t="str">
        <f t="shared" si="1"/>
        <v xml:space="preserve"> </v>
      </c>
      <c r="M23" s="61" t="str">
        <f t="shared" si="1"/>
        <v xml:space="preserve"> </v>
      </c>
      <c r="N23" s="61" t="str">
        <f t="shared" si="1"/>
        <v xml:space="preserve"> </v>
      </c>
      <c r="O23" s="61" t="str">
        <f t="shared" si="1"/>
        <v xml:space="preserve"> </v>
      </c>
      <c r="P23" s="61" t="str">
        <f t="shared" si="1"/>
        <v xml:space="preserve"> </v>
      </c>
      <c r="Q23" s="61" t="str">
        <f t="shared" si="1"/>
        <v xml:space="preserve"> </v>
      </c>
      <c r="R23" s="61" t="str">
        <f t="shared" si="1"/>
        <v xml:space="preserve"> </v>
      </c>
      <c r="S23" s="61" t="str">
        <f t="shared" si="1"/>
        <v xml:space="preserve"> </v>
      </c>
      <c r="T23" s="61" t="str">
        <f t="shared" si="1"/>
        <v xml:space="preserve"> </v>
      </c>
      <c r="U23" s="61" t="str">
        <f t="shared" si="1"/>
        <v xml:space="preserve"> </v>
      </c>
      <c r="V23" s="61" t="str">
        <f t="shared" si="1"/>
        <v xml:space="preserve"> </v>
      </c>
      <c r="W23" s="61" t="str">
        <f t="shared" si="1"/>
        <v xml:space="preserve"> </v>
      </c>
      <c r="X23" s="61" t="str">
        <f t="shared" si="1"/>
        <v xml:space="preserve"> </v>
      </c>
      <c r="Y23" s="61" t="str">
        <f t="shared" si="1"/>
        <v xml:space="preserve"> </v>
      </c>
      <c r="Z23" s="61" t="str">
        <f t="shared" si="1"/>
        <v xml:space="preserve"> </v>
      </c>
      <c r="AA23" s="61" t="str">
        <f t="shared" si="1"/>
        <v xml:space="preserve"> </v>
      </c>
      <c r="AB23" s="61" t="str">
        <f t="shared" si="1"/>
        <v xml:space="preserve"> </v>
      </c>
      <c r="AC23" s="61" t="str">
        <f t="shared" si="1"/>
        <v xml:space="preserve"> </v>
      </c>
      <c r="AD23" s="61" t="str">
        <f t="shared" si="1"/>
        <v xml:space="preserve"> </v>
      </c>
      <c r="AE23" s="61" t="str">
        <f t="shared" si="1"/>
        <v xml:space="preserve"> </v>
      </c>
      <c r="AF23" s="61" t="str">
        <f t="shared" si="1"/>
        <v xml:space="preserve"> </v>
      </c>
      <c r="AG23" s="61" t="str">
        <f t="shared" si="1"/>
        <v xml:space="preserve"> </v>
      </c>
      <c r="AH23" s="61" t="str">
        <f t="shared" si="1"/>
        <v xml:space="preserve"> </v>
      </c>
      <c r="AI23" s="61" t="str">
        <f t="shared" si="1"/>
        <v xml:space="preserve"> </v>
      </c>
      <c r="AJ23" s="61" t="str">
        <f t="shared" si="1"/>
        <v xml:space="preserve"> </v>
      </c>
      <c r="AK23" s="61" t="str">
        <f t="shared" si="1"/>
        <v xml:space="preserve"> </v>
      </c>
      <c r="AL23" s="61" t="str">
        <f t="shared" si="1"/>
        <v xml:space="preserve"> </v>
      </c>
      <c r="AM23" s="61" t="str">
        <f t="shared" si="1"/>
        <v xml:space="preserve"> </v>
      </c>
      <c r="AN23" s="61" t="str">
        <f t="shared" si="1"/>
        <v xml:space="preserve"> </v>
      </c>
      <c r="AO23" s="61" t="str">
        <f t="shared" si="1"/>
        <v xml:space="preserve"> </v>
      </c>
      <c r="AP23" s="61" t="str">
        <f t="shared" si="1"/>
        <v xml:space="preserve"> </v>
      </c>
    </row>
    <row r="24" spans="1:42" ht="13.5" thickTop="1"/>
  </sheetData>
  <sheetProtection selectLockedCells="1"/>
  <mergeCells count="21">
    <mergeCell ref="A22:B22"/>
    <mergeCell ref="A19:B19"/>
    <mergeCell ref="A6:B6"/>
    <mergeCell ref="A15:B15"/>
    <mergeCell ref="A23:B23"/>
    <mergeCell ref="A9:B9"/>
    <mergeCell ref="A10:B10"/>
    <mergeCell ref="A12:B12"/>
    <mergeCell ref="A13:B13"/>
    <mergeCell ref="A14:B14"/>
    <mergeCell ref="A20:B20"/>
    <mergeCell ref="A21:B21"/>
    <mergeCell ref="A11:B11"/>
    <mergeCell ref="A16:B16"/>
    <mergeCell ref="A17:B17"/>
    <mergeCell ref="A18:B18"/>
    <mergeCell ref="B1:F1"/>
    <mergeCell ref="B2:F2"/>
    <mergeCell ref="B4:F4"/>
    <mergeCell ref="A7:B7"/>
    <mergeCell ref="A8:B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AP20"/>
  <sheetViews>
    <sheetView topLeftCell="Q1" workbookViewId="0">
      <selection activeCell="AM25" sqref="AM25"/>
    </sheetView>
  </sheetViews>
  <sheetFormatPr baseColWidth="10" defaultRowHeight="12.75"/>
  <cols>
    <col min="1" max="1" width="53.5703125" style="65" bestFit="1" customWidth="1"/>
    <col min="2" max="2" width="8.7109375" style="63" bestFit="1" customWidth="1"/>
    <col min="3" max="28" width="7.7109375" style="63" bestFit="1" customWidth="1"/>
    <col min="29" max="29" width="6.7109375" style="63" bestFit="1" customWidth="1"/>
    <col min="30" max="30" width="5.7109375" style="63" bestFit="1" customWidth="1"/>
    <col min="31" max="31" width="5.7109375" style="64" bestFit="1" customWidth="1"/>
    <col min="32" max="32" width="5.7109375" style="63" bestFit="1" customWidth="1"/>
    <col min="33" max="33" width="5.7109375" style="63" customWidth="1"/>
    <col min="34" max="41" width="5.7109375" style="63" bestFit="1" customWidth="1"/>
    <col min="42" max="42" width="7.28515625" style="63" bestFit="1" customWidth="1"/>
    <col min="43" max="16384" width="11.42578125" style="63"/>
  </cols>
  <sheetData>
    <row r="2" spans="1:42" ht="13.5" thickBot="1"/>
    <row r="3" spans="1:42" s="66" customFormat="1" ht="33.75">
      <c r="A3" s="79" t="s">
        <v>38</v>
      </c>
      <c r="B3" s="54">
        <f>Classe!E49</f>
        <v>0</v>
      </c>
      <c r="C3" s="47" t="str">
        <f>Classe!$E10</f>
        <v xml:space="preserve"> </v>
      </c>
      <c r="D3" s="47" t="str">
        <f>Classe!$E11</f>
        <v xml:space="preserve"> </v>
      </c>
      <c r="E3" s="47" t="str">
        <f>Classe!$E12</f>
        <v xml:space="preserve"> </v>
      </c>
      <c r="F3" s="47" t="str">
        <f>Classe!$E13</f>
        <v xml:space="preserve"> </v>
      </c>
      <c r="G3" s="47" t="str">
        <f>Classe!$E14</f>
        <v xml:space="preserve"> </v>
      </c>
      <c r="H3" s="47" t="str">
        <f>Classe!$E15</f>
        <v xml:space="preserve"> </v>
      </c>
      <c r="I3" s="47" t="str">
        <f>Classe!$E16</f>
        <v xml:space="preserve"> </v>
      </c>
      <c r="J3" s="47" t="str">
        <f>Classe!$E17</f>
        <v xml:space="preserve"> </v>
      </c>
      <c r="K3" s="47" t="str">
        <f>Classe!$E18</f>
        <v xml:space="preserve"> </v>
      </c>
      <c r="L3" s="47" t="str">
        <f>Classe!$E19</f>
        <v xml:space="preserve"> </v>
      </c>
      <c r="M3" s="47" t="str">
        <f>Classe!$E20</f>
        <v xml:space="preserve"> </v>
      </c>
      <c r="N3" s="47" t="str">
        <f>Classe!$E21</f>
        <v xml:space="preserve"> </v>
      </c>
      <c r="O3" s="47" t="str">
        <f>Classe!$E22</f>
        <v xml:space="preserve"> </v>
      </c>
      <c r="P3" s="47" t="str">
        <f>Classe!$E23</f>
        <v xml:space="preserve"> </v>
      </c>
      <c r="Q3" s="47" t="str">
        <f>Classe!$E24</f>
        <v xml:space="preserve"> </v>
      </c>
      <c r="R3" s="47" t="str">
        <f>Classe!$E25</f>
        <v xml:space="preserve"> </v>
      </c>
      <c r="S3" s="47" t="str">
        <f>Classe!$E26</f>
        <v xml:space="preserve"> </v>
      </c>
      <c r="T3" s="47" t="str">
        <f>Classe!$E27</f>
        <v xml:space="preserve"> </v>
      </c>
      <c r="U3" s="47" t="str">
        <f>Classe!$E28</f>
        <v xml:space="preserve"> </v>
      </c>
      <c r="V3" s="47" t="str">
        <f>Classe!$E29</f>
        <v xml:space="preserve"> </v>
      </c>
      <c r="W3" s="47" t="str">
        <f>Classe!$E30</f>
        <v xml:space="preserve"> </v>
      </c>
      <c r="X3" s="47" t="str">
        <f>Classe!$E31</f>
        <v xml:space="preserve"> </v>
      </c>
      <c r="Y3" s="47" t="str">
        <f>Classe!$E32</f>
        <v xml:space="preserve"> </v>
      </c>
      <c r="Z3" s="47" t="str">
        <f>Classe!$E33</f>
        <v xml:space="preserve"> </v>
      </c>
      <c r="AA3" s="47" t="str">
        <f>Classe!$E34</f>
        <v xml:space="preserve"> </v>
      </c>
      <c r="AB3" s="47" t="str">
        <f>Classe!$E35</f>
        <v xml:space="preserve"> </v>
      </c>
      <c r="AC3" s="47" t="str">
        <f>Classe!$E36</f>
        <v xml:space="preserve"> </v>
      </c>
      <c r="AD3" s="47" t="str">
        <f>Classe!$E37</f>
        <v xml:space="preserve"> </v>
      </c>
      <c r="AE3" s="47" t="str">
        <f>Classe!$E38</f>
        <v xml:space="preserve"> </v>
      </c>
      <c r="AF3" s="47" t="str">
        <f>Classe!$E39</f>
        <v xml:space="preserve"> </v>
      </c>
      <c r="AG3" s="47" t="str">
        <f>Classe!$E40</f>
        <v xml:space="preserve"> </v>
      </c>
      <c r="AH3" s="47" t="str">
        <f>Classe!$E41</f>
        <v xml:space="preserve"> </v>
      </c>
      <c r="AI3" s="47" t="str">
        <f>Classe!$E42</f>
        <v xml:space="preserve"> </v>
      </c>
      <c r="AJ3" s="47" t="str">
        <f>Classe!$E43</f>
        <v xml:space="preserve"> </v>
      </c>
      <c r="AK3" s="47" t="str">
        <f>Classe!$E44</f>
        <v xml:space="preserve"> </v>
      </c>
      <c r="AL3" s="47" t="str">
        <f>Classe!$E45</f>
        <v xml:space="preserve"> </v>
      </c>
      <c r="AM3" s="47" t="str">
        <f>Classe!$E46</f>
        <v xml:space="preserve"> </v>
      </c>
      <c r="AN3" s="47" t="str">
        <f>Classe!$E47</f>
        <v xml:space="preserve"> </v>
      </c>
      <c r="AO3" s="47" t="str">
        <f>Classe!$E48</f>
        <v xml:space="preserve"> </v>
      </c>
      <c r="AP3" s="80">
        <f>COUNTIF(C3:AO3,"&gt;&lt;"&amp;"")</f>
        <v>0</v>
      </c>
    </row>
    <row r="4" spans="1:42">
      <c r="A4" s="81" t="s">
        <v>17</v>
      </c>
      <c r="B4" s="82" t="s">
        <v>35</v>
      </c>
      <c r="C4" s="68">
        <f>COUNTIF(Saisie!D11:D15,1)</f>
        <v>0</v>
      </c>
      <c r="D4" s="68">
        <f>COUNTIF(Saisie!E11:E15,1)</f>
        <v>0</v>
      </c>
      <c r="E4" s="68">
        <f>COUNTIF(Saisie!F11:F15,1)</f>
        <v>0</v>
      </c>
      <c r="F4" s="68">
        <f>COUNTIF(Saisie!G11:G15,1)</f>
        <v>0</v>
      </c>
      <c r="G4" s="68">
        <f>COUNTIF(Saisie!H11:H15,1)</f>
        <v>0</v>
      </c>
      <c r="H4" s="68">
        <f>COUNTIF(Saisie!I11:I15,1)</f>
        <v>0</v>
      </c>
      <c r="I4" s="68">
        <f>COUNTIF(Saisie!J11:J15,1)</f>
        <v>0</v>
      </c>
      <c r="J4" s="68">
        <f>COUNTIF(Saisie!K11:K15,1)</f>
        <v>0</v>
      </c>
      <c r="K4" s="68">
        <f>COUNTIF(Saisie!L11:L15,1)</f>
        <v>0</v>
      </c>
      <c r="L4" s="68">
        <f>COUNTIF(Saisie!M11:M15,1)</f>
        <v>0</v>
      </c>
      <c r="M4" s="68">
        <f>COUNTIF(Saisie!N11:N15,1)</f>
        <v>0</v>
      </c>
      <c r="N4" s="68">
        <f>COUNTIF(Saisie!O11:O15,1)</f>
        <v>0</v>
      </c>
      <c r="O4" s="68">
        <f>COUNTIF(Saisie!P11:P15,1)</f>
        <v>0</v>
      </c>
      <c r="P4" s="68">
        <f>COUNTIF(Saisie!Q11:Q15,1)</f>
        <v>0</v>
      </c>
      <c r="Q4" s="68">
        <f>COUNTIF(Saisie!R11:R15,1)</f>
        <v>0</v>
      </c>
      <c r="R4" s="68">
        <f>COUNTIF(Saisie!S11:S15,1)</f>
        <v>0</v>
      </c>
      <c r="S4" s="68">
        <f>COUNTIF(Saisie!T11:T15,1)</f>
        <v>0</v>
      </c>
      <c r="T4" s="68">
        <f>COUNTIF(Saisie!U11:U15,1)</f>
        <v>0</v>
      </c>
      <c r="U4" s="68">
        <f>COUNTIF(Saisie!V11:V15,1)</f>
        <v>0</v>
      </c>
      <c r="V4" s="68">
        <f>COUNTIF(Saisie!W11:W15,1)</f>
        <v>0</v>
      </c>
      <c r="W4" s="68">
        <f>COUNTIF(Saisie!X11:X15,1)</f>
        <v>0</v>
      </c>
      <c r="X4" s="68">
        <f>COUNTIF(Saisie!Y11:Y15,1)</f>
        <v>0</v>
      </c>
      <c r="Y4" s="68">
        <f>COUNTIF(Saisie!Z11:Z15,1)</f>
        <v>0</v>
      </c>
      <c r="Z4" s="68">
        <f>COUNTIF(Saisie!AA11:AA15,1)</f>
        <v>0</v>
      </c>
      <c r="AA4" s="68">
        <f>COUNTIF(Saisie!AB11:AB15,1)</f>
        <v>0</v>
      </c>
      <c r="AB4" s="68">
        <f>COUNTIF(Saisie!AC11:AC15,1)</f>
        <v>0</v>
      </c>
      <c r="AC4" s="68">
        <f>COUNTIF(Saisie!AD11:AD15,1)</f>
        <v>0</v>
      </c>
      <c r="AD4" s="68">
        <f>COUNTIF(Saisie!AE11:AE15,1)</f>
        <v>0</v>
      </c>
      <c r="AE4" s="68">
        <f>COUNTIF(Saisie!AF11:AF15,1)</f>
        <v>0</v>
      </c>
      <c r="AF4" s="68">
        <f>COUNTIF(Saisie!AG11:AG15,1)</f>
        <v>0</v>
      </c>
      <c r="AG4" s="68">
        <f>COUNTIF(Saisie!AH11:AH15,1)</f>
        <v>0</v>
      </c>
      <c r="AH4" s="68">
        <f>COUNTIF(Saisie!AI11:AI15,1)</f>
        <v>0</v>
      </c>
      <c r="AI4" s="68">
        <f>COUNTIF(Saisie!AJ11:AJ15,1)</f>
        <v>0</v>
      </c>
      <c r="AJ4" s="68">
        <f>COUNTIF(Saisie!AK11:AK15,1)</f>
        <v>0</v>
      </c>
      <c r="AK4" s="68">
        <f>COUNTIF(Saisie!AL11:AL15,1)</f>
        <v>0</v>
      </c>
      <c r="AL4" s="68">
        <f>COUNTIF(Saisie!AM11:AM15,1)</f>
        <v>0</v>
      </c>
      <c r="AM4" s="68">
        <f>COUNTIF(Saisie!AN11:AN15,1)</f>
        <v>0</v>
      </c>
      <c r="AN4" s="68">
        <f>COUNTIF(Saisie!AO11:AO15,1)</f>
        <v>0</v>
      </c>
      <c r="AO4" s="68">
        <f>COUNTIF(Saisie!AP11:AP15,1)</f>
        <v>0</v>
      </c>
      <c r="AP4" s="84" t="e">
        <f>SUM(C4:AO4)/$AP$3</f>
        <v>#DIV/0!</v>
      </c>
    </row>
    <row r="5" spans="1:42">
      <c r="A5" s="85" t="s">
        <v>3</v>
      </c>
      <c r="B5" s="86" t="s">
        <v>94</v>
      </c>
      <c r="C5" s="68">
        <f>COUNTIF(Saisie!D16:D21,1)</f>
        <v>0</v>
      </c>
      <c r="D5" s="68">
        <f>COUNTIF(Saisie!E16:E21,1)</f>
        <v>0</v>
      </c>
      <c r="E5" s="68">
        <f>COUNTIF(Saisie!F16:F21,1)</f>
        <v>0</v>
      </c>
      <c r="F5" s="68">
        <f>COUNTIF(Saisie!G16:G21,1)</f>
        <v>0</v>
      </c>
      <c r="G5" s="68">
        <f>COUNTIF(Saisie!H16:H21,1)</f>
        <v>0</v>
      </c>
      <c r="H5" s="68">
        <f>COUNTIF(Saisie!I16:I21,1)</f>
        <v>0</v>
      </c>
      <c r="I5" s="68">
        <f>COUNTIF(Saisie!J16:J21,1)</f>
        <v>0</v>
      </c>
      <c r="J5" s="68">
        <f>COUNTIF(Saisie!K16:K21,1)</f>
        <v>0</v>
      </c>
      <c r="K5" s="68">
        <f>COUNTIF(Saisie!L16:L21,1)</f>
        <v>0</v>
      </c>
      <c r="L5" s="68">
        <f>COUNTIF(Saisie!M16:M21,1)</f>
        <v>0</v>
      </c>
      <c r="M5" s="68">
        <f>COUNTIF(Saisie!N16:N21,1)</f>
        <v>0</v>
      </c>
      <c r="N5" s="68">
        <f>COUNTIF(Saisie!O16:O21,1)</f>
        <v>0</v>
      </c>
      <c r="O5" s="68">
        <f>COUNTIF(Saisie!P16:P21,1)</f>
        <v>0</v>
      </c>
      <c r="P5" s="68">
        <f>COUNTIF(Saisie!Q16:Q21,1)</f>
        <v>0</v>
      </c>
      <c r="Q5" s="68">
        <f>COUNTIF(Saisie!R16:R21,1)</f>
        <v>0</v>
      </c>
      <c r="R5" s="68">
        <f>COUNTIF(Saisie!S16:S21,1)</f>
        <v>0</v>
      </c>
      <c r="S5" s="68">
        <f>COUNTIF(Saisie!T16:T21,1)</f>
        <v>0</v>
      </c>
      <c r="T5" s="68">
        <f>COUNTIF(Saisie!U16:U21,1)</f>
        <v>0</v>
      </c>
      <c r="U5" s="68">
        <f>COUNTIF(Saisie!V16:V21,1)</f>
        <v>0</v>
      </c>
      <c r="V5" s="68">
        <f>COUNTIF(Saisie!W16:W21,1)</f>
        <v>0</v>
      </c>
      <c r="W5" s="68">
        <f>COUNTIF(Saisie!X16:X21,1)</f>
        <v>0</v>
      </c>
      <c r="X5" s="68">
        <f>COUNTIF(Saisie!Y16:Y21,1)</f>
        <v>0</v>
      </c>
      <c r="Y5" s="68">
        <f>COUNTIF(Saisie!Z16:Z21,1)</f>
        <v>0</v>
      </c>
      <c r="Z5" s="68">
        <f>COUNTIF(Saisie!AA16:AA21,1)</f>
        <v>0</v>
      </c>
      <c r="AA5" s="68">
        <f>COUNTIF(Saisie!AB16:AB21,1)</f>
        <v>0</v>
      </c>
      <c r="AB5" s="68">
        <f>COUNTIF(Saisie!AC16:AC21,1)</f>
        <v>0</v>
      </c>
      <c r="AC5" s="68">
        <f>COUNTIF(Saisie!AD16:AD21,1)</f>
        <v>0</v>
      </c>
      <c r="AD5" s="68">
        <f>COUNTIF(Saisie!AE16:AE21,1)</f>
        <v>0</v>
      </c>
      <c r="AE5" s="68">
        <f>COUNTIF(Saisie!AF16:AF21,1)</f>
        <v>0</v>
      </c>
      <c r="AF5" s="68">
        <f>COUNTIF(Saisie!AG16:AG21,1)</f>
        <v>0</v>
      </c>
      <c r="AG5" s="68">
        <f>COUNTIF(Saisie!AH16:AH21,1)</f>
        <v>0</v>
      </c>
      <c r="AH5" s="68">
        <f>COUNTIF(Saisie!AI16:AI21,1)</f>
        <v>0</v>
      </c>
      <c r="AI5" s="68">
        <f>COUNTIF(Saisie!AJ16:AJ21,1)</f>
        <v>0</v>
      </c>
      <c r="AJ5" s="68">
        <f>COUNTIF(Saisie!AK16:AK21,1)</f>
        <v>0</v>
      </c>
      <c r="AK5" s="68">
        <f>COUNTIF(Saisie!AL16:AL21,1)</f>
        <v>0</v>
      </c>
      <c r="AL5" s="68">
        <f>COUNTIF(Saisie!AM16:AM21,1)</f>
        <v>0</v>
      </c>
      <c r="AM5" s="68">
        <f>COUNTIF(Saisie!AN16:AN21,1)</f>
        <v>0</v>
      </c>
      <c r="AN5" s="68">
        <f>COUNTIF(Saisie!AO16:AO21,1)</f>
        <v>0</v>
      </c>
      <c r="AO5" s="68">
        <f>COUNTIF(Saisie!AP16:AP21,1)</f>
        <v>0</v>
      </c>
      <c r="AP5" s="84" t="e">
        <f t="shared" ref="AP5:AP11" si="0">SUM(C5:AO5)/$AP$3</f>
        <v>#DIV/0!</v>
      </c>
    </row>
    <row r="6" spans="1:42">
      <c r="A6" s="81" t="s">
        <v>5</v>
      </c>
      <c r="B6" s="83" t="s">
        <v>95</v>
      </c>
      <c r="C6" s="68">
        <f>COUNTIF(Saisie!D22,1)</f>
        <v>0</v>
      </c>
      <c r="D6" s="68">
        <f>COUNTIF(Saisie!E22,1)</f>
        <v>0</v>
      </c>
      <c r="E6" s="68">
        <f>COUNTIF(Saisie!F22,1)</f>
        <v>0</v>
      </c>
      <c r="F6" s="68">
        <f>COUNTIF(Saisie!G22,1)</f>
        <v>0</v>
      </c>
      <c r="G6" s="68">
        <f>COUNTIF(Saisie!H22,1)</f>
        <v>0</v>
      </c>
      <c r="H6" s="68">
        <f>COUNTIF(Saisie!I22,1)</f>
        <v>0</v>
      </c>
      <c r="I6" s="68">
        <f>COUNTIF(Saisie!J22,1)</f>
        <v>0</v>
      </c>
      <c r="J6" s="68">
        <f>COUNTIF(Saisie!K22,1)</f>
        <v>0</v>
      </c>
      <c r="K6" s="68">
        <f>COUNTIF(Saisie!L22,1)</f>
        <v>0</v>
      </c>
      <c r="L6" s="68">
        <f>COUNTIF(Saisie!M22,1)</f>
        <v>0</v>
      </c>
      <c r="M6" s="68">
        <f>COUNTIF(Saisie!N22,1)</f>
        <v>0</v>
      </c>
      <c r="N6" s="68">
        <f>COUNTIF(Saisie!O22,1)</f>
        <v>0</v>
      </c>
      <c r="O6" s="68">
        <f>COUNTIF(Saisie!P22,1)</f>
        <v>0</v>
      </c>
      <c r="P6" s="68">
        <f>COUNTIF(Saisie!Q22,1)</f>
        <v>0</v>
      </c>
      <c r="Q6" s="68">
        <f>COUNTIF(Saisie!R22,1)</f>
        <v>0</v>
      </c>
      <c r="R6" s="68">
        <f>COUNTIF(Saisie!S22,1)</f>
        <v>0</v>
      </c>
      <c r="S6" s="68">
        <f>COUNTIF(Saisie!T22,1)</f>
        <v>0</v>
      </c>
      <c r="T6" s="68">
        <f>COUNTIF(Saisie!U22,1)</f>
        <v>0</v>
      </c>
      <c r="U6" s="68">
        <f>COUNTIF(Saisie!V22,1)</f>
        <v>0</v>
      </c>
      <c r="V6" s="68">
        <f>COUNTIF(Saisie!W22,1)</f>
        <v>0</v>
      </c>
      <c r="W6" s="68">
        <f>COUNTIF(Saisie!X22,1)</f>
        <v>0</v>
      </c>
      <c r="X6" s="68">
        <f>COUNTIF(Saisie!Y22,1)</f>
        <v>0</v>
      </c>
      <c r="Y6" s="68">
        <f>COUNTIF(Saisie!Z22,1)</f>
        <v>0</v>
      </c>
      <c r="Z6" s="68">
        <f>COUNTIF(Saisie!AA22,1)</f>
        <v>0</v>
      </c>
      <c r="AA6" s="68">
        <f>COUNTIF(Saisie!AB22,1)</f>
        <v>0</v>
      </c>
      <c r="AB6" s="68">
        <f>COUNTIF(Saisie!AC22,1)</f>
        <v>0</v>
      </c>
      <c r="AC6" s="68">
        <f>COUNTIF(Saisie!AD22,1)</f>
        <v>0</v>
      </c>
      <c r="AD6" s="68">
        <f>COUNTIF(Saisie!AE22,1)</f>
        <v>0</v>
      </c>
      <c r="AE6" s="68">
        <f>COUNTIF(Saisie!AF22,1)</f>
        <v>0</v>
      </c>
      <c r="AF6" s="68">
        <f>COUNTIF(Saisie!AG22,1)</f>
        <v>0</v>
      </c>
      <c r="AG6" s="68">
        <f>COUNTIF(Saisie!AH22,1)</f>
        <v>0</v>
      </c>
      <c r="AH6" s="68">
        <f>COUNTIF(Saisie!AI22,1)</f>
        <v>0</v>
      </c>
      <c r="AI6" s="68">
        <f>COUNTIF(Saisie!AJ22,1)</f>
        <v>0</v>
      </c>
      <c r="AJ6" s="68">
        <f>COUNTIF(Saisie!AK22,1)</f>
        <v>0</v>
      </c>
      <c r="AK6" s="68">
        <f>COUNTIF(Saisie!AL22,1)</f>
        <v>0</v>
      </c>
      <c r="AL6" s="68">
        <f>COUNTIF(Saisie!AM22,1)</f>
        <v>0</v>
      </c>
      <c r="AM6" s="68">
        <f>COUNTIF(Saisie!AN22,1)</f>
        <v>0</v>
      </c>
      <c r="AN6" s="68">
        <f>COUNTIF(Saisie!AO22,1)</f>
        <v>0</v>
      </c>
      <c r="AO6" s="68">
        <f>COUNTIF(Saisie!AP22,1)</f>
        <v>0</v>
      </c>
      <c r="AP6" s="84" t="e">
        <f t="shared" si="0"/>
        <v>#DIV/0!</v>
      </c>
    </row>
    <row r="7" spans="1:42">
      <c r="A7" s="85" t="s">
        <v>4</v>
      </c>
      <c r="B7" s="91" t="s">
        <v>96</v>
      </c>
      <c r="C7" s="68">
        <f>COUNTIF(Saisie!D23:D24,1)</f>
        <v>0</v>
      </c>
      <c r="D7" s="68">
        <f>COUNTIF(Saisie!E23:E24,1)</f>
        <v>0</v>
      </c>
      <c r="E7" s="68">
        <f>COUNTIF(Saisie!F23:F24,1)</f>
        <v>0</v>
      </c>
      <c r="F7" s="68">
        <f>COUNTIF(Saisie!G23:G24,1)</f>
        <v>0</v>
      </c>
      <c r="G7" s="68">
        <f>COUNTIF(Saisie!H23:H24,1)</f>
        <v>0</v>
      </c>
      <c r="H7" s="68">
        <f>COUNTIF(Saisie!I23:I24,1)</f>
        <v>0</v>
      </c>
      <c r="I7" s="68">
        <f>COUNTIF(Saisie!J23:J24,1)</f>
        <v>0</v>
      </c>
      <c r="J7" s="68">
        <f>COUNTIF(Saisie!K23:K24,1)</f>
        <v>0</v>
      </c>
      <c r="K7" s="68">
        <f>COUNTIF(Saisie!L23:L24,1)</f>
        <v>0</v>
      </c>
      <c r="L7" s="68">
        <f>COUNTIF(Saisie!M23:M24,1)</f>
        <v>0</v>
      </c>
      <c r="M7" s="68">
        <f>COUNTIF(Saisie!N23:N24,1)</f>
        <v>0</v>
      </c>
      <c r="N7" s="68">
        <f>COUNTIF(Saisie!O23:O24,1)</f>
        <v>0</v>
      </c>
      <c r="O7" s="68">
        <f>COUNTIF(Saisie!P23:P24,1)</f>
        <v>0</v>
      </c>
      <c r="P7" s="68">
        <f>COUNTIF(Saisie!Q23:Q24,1)</f>
        <v>0</v>
      </c>
      <c r="Q7" s="68">
        <f>COUNTIF(Saisie!R23:R24,1)</f>
        <v>0</v>
      </c>
      <c r="R7" s="68">
        <f>COUNTIF(Saisie!S23:S24,1)</f>
        <v>0</v>
      </c>
      <c r="S7" s="68">
        <f>COUNTIF(Saisie!T23:T24,1)</f>
        <v>0</v>
      </c>
      <c r="T7" s="68">
        <f>COUNTIF(Saisie!U23:U24,1)</f>
        <v>0</v>
      </c>
      <c r="U7" s="68">
        <f>COUNTIF(Saisie!V23:V24,1)</f>
        <v>0</v>
      </c>
      <c r="V7" s="68">
        <f>COUNTIF(Saisie!W23:W24,1)</f>
        <v>0</v>
      </c>
      <c r="W7" s="68">
        <f>COUNTIF(Saisie!X23:X24,1)</f>
        <v>0</v>
      </c>
      <c r="X7" s="68">
        <f>COUNTIF(Saisie!Y23:Y24,1)</f>
        <v>0</v>
      </c>
      <c r="Y7" s="68">
        <f>COUNTIF(Saisie!Z23:Z24,1)</f>
        <v>0</v>
      </c>
      <c r="Z7" s="68">
        <f>COUNTIF(Saisie!AA23:AA24,1)</f>
        <v>0</v>
      </c>
      <c r="AA7" s="68">
        <f>COUNTIF(Saisie!AB23:AB24,1)</f>
        <v>0</v>
      </c>
      <c r="AB7" s="68">
        <f>COUNTIF(Saisie!AC23:AC24,1)</f>
        <v>0</v>
      </c>
      <c r="AC7" s="68">
        <f>COUNTIF(Saisie!AD23:AD24,1)</f>
        <v>0</v>
      </c>
      <c r="AD7" s="68">
        <f>COUNTIF(Saisie!AE23:AE24,1)</f>
        <v>0</v>
      </c>
      <c r="AE7" s="68">
        <f>COUNTIF(Saisie!AF23:AF24,1)</f>
        <v>0</v>
      </c>
      <c r="AF7" s="68">
        <f>COUNTIF(Saisie!AG23:AG24,1)</f>
        <v>0</v>
      </c>
      <c r="AG7" s="68">
        <f>COUNTIF(Saisie!AH23:AH24,1)</f>
        <v>0</v>
      </c>
      <c r="AH7" s="68">
        <f>COUNTIF(Saisie!AI23:AI24,1)</f>
        <v>0</v>
      </c>
      <c r="AI7" s="68">
        <f>COUNTIF(Saisie!AJ23:AJ24,1)</f>
        <v>0</v>
      </c>
      <c r="AJ7" s="68">
        <f>COUNTIF(Saisie!AK23:AK24,1)</f>
        <v>0</v>
      </c>
      <c r="AK7" s="68">
        <f>COUNTIF(Saisie!AL23:AL24,1)</f>
        <v>0</v>
      </c>
      <c r="AL7" s="68">
        <f>COUNTIF(Saisie!AM23:AM24,1)</f>
        <v>0</v>
      </c>
      <c r="AM7" s="68">
        <f>COUNTIF(Saisie!AN23:AN24,1)</f>
        <v>0</v>
      </c>
      <c r="AN7" s="68">
        <f>COUNTIF(Saisie!AO23:AO24,1)</f>
        <v>0</v>
      </c>
      <c r="AO7" s="68">
        <f>COUNTIF(Saisie!AP23:AP24,1)</f>
        <v>0</v>
      </c>
      <c r="AP7" s="84" t="e">
        <f t="shared" si="0"/>
        <v>#DIV/0!</v>
      </c>
    </row>
    <row r="8" spans="1:42" ht="13.5" thickBot="1">
      <c r="A8" s="81" t="s">
        <v>37</v>
      </c>
      <c r="B8" s="91" t="s">
        <v>7</v>
      </c>
      <c r="C8" s="68">
        <f>COUNTIF(Saisie!D25:D27,1)</f>
        <v>0</v>
      </c>
      <c r="D8" s="68">
        <f>COUNTIF(Saisie!E25:E27,1)</f>
        <v>0</v>
      </c>
      <c r="E8" s="68">
        <f>COUNTIF(Saisie!F25:F27,1)</f>
        <v>0</v>
      </c>
      <c r="F8" s="68">
        <f>COUNTIF(Saisie!G25:G27,1)</f>
        <v>0</v>
      </c>
      <c r="G8" s="68">
        <f>COUNTIF(Saisie!H25:H27,1)</f>
        <v>0</v>
      </c>
      <c r="H8" s="68">
        <f>COUNTIF(Saisie!I25:I27,1)</f>
        <v>0</v>
      </c>
      <c r="I8" s="68">
        <f>COUNTIF(Saisie!J25:J27,1)</f>
        <v>0</v>
      </c>
      <c r="J8" s="68">
        <f>COUNTIF(Saisie!K25:K27,1)</f>
        <v>0</v>
      </c>
      <c r="K8" s="68">
        <f>COUNTIF(Saisie!L25:L27,1)</f>
        <v>0</v>
      </c>
      <c r="L8" s="68">
        <f>COUNTIF(Saisie!M25:M27,1)</f>
        <v>0</v>
      </c>
      <c r="M8" s="68">
        <f>COUNTIF(Saisie!N25:N27,1)</f>
        <v>0</v>
      </c>
      <c r="N8" s="68">
        <f>COUNTIF(Saisie!O25:O27,1)</f>
        <v>0</v>
      </c>
      <c r="O8" s="68">
        <f>COUNTIF(Saisie!P25:P27,1)</f>
        <v>0</v>
      </c>
      <c r="P8" s="68">
        <f>COUNTIF(Saisie!Q25:Q27,1)</f>
        <v>0</v>
      </c>
      <c r="Q8" s="68">
        <f>COUNTIF(Saisie!R25:R27,1)</f>
        <v>0</v>
      </c>
      <c r="R8" s="68">
        <f>COUNTIF(Saisie!S25:S27,1)</f>
        <v>0</v>
      </c>
      <c r="S8" s="68">
        <f>COUNTIF(Saisie!T25:T27,1)</f>
        <v>0</v>
      </c>
      <c r="T8" s="68">
        <f>COUNTIF(Saisie!U25:U27,1)</f>
        <v>0</v>
      </c>
      <c r="U8" s="68">
        <f>COUNTIF(Saisie!V25:V27,1)</f>
        <v>0</v>
      </c>
      <c r="V8" s="68">
        <f>COUNTIF(Saisie!W25:W27,1)</f>
        <v>0</v>
      </c>
      <c r="W8" s="68">
        <f>COUNTIF(Saisie!X25:X27,1)</f>
        <v>0</v>
      </c>
      <c r="X8" s="68">
        <f>COUNTIF(Saisie!Y25:Y27,1)</f>
        <v>0</v>
      </c>
      <c r="Y8" s="68">
        <f>COUNTIF(Saisie!Z25:Z27,1)</f>
        <v>0</v>
      </c>
      <c r="Z8" s="68">
        <f>COUNTIF(Saisie!AA25:AA27,1)</f>
        <v>0</v>
      </c>
      <c r="AA8" s="68">
        <f>COUNTIF(Saisie!AB25:AB27,1)</f>
        <v>0</v>
      </c>
      <c r="AB8" s="68">
        <f>COUNTIF(Saisie!AC25:AC27,1)</f>
        <v>0</v>
      </c>
      <c r="AC8" s="68">
        <f>COUNTIF(Saisie!AD25:AD27,1)</f>
        <v>0</v>
      </c>
      <c r="AD8" s="68">
        <f>COUNTIF(Saisie!AE25:AE27,1)</f>
        <v>0</v>
      </c>
      <c r="AE8" s="68">
        <f>COUNTIF(Saisie!AF25:AF27,1)</f>
        <v>0</v>
      </c>
      <c r="AF8" s="68">
        <f>COUNTIF(Saisie!AG25:AG27,1)</f>
        <v>0</v>
      </c>
      <c r="AG8" s="68">
        <f>COUNTIF(Saisie!AH25:AH27,1)</f>
        <v>0</v>
      </c>
      <c r="AH8" s="68">
        <f>COUNTIF(Saisie!AI25:AI27,1)</f>
        <v>0</v>
      </c>
      <c r="AI8" s="68">
        <f>COUNTIF(Saisie!AJ25:AJ27,1)</f>
        <v>0</v>
      </c>
      <c r="AJ8" s="68">
        <f>COUNTIF(Saisie!AK25:AK27,1)</f>
        <v>0</v>
      </c>
      <c r="AK8" s="68">
        <f>COUNTIF(Saisie!AL25:AL27,1)</f>
        <v>0</v>
      </c>
      <c r="AL8" s="68">
        <f>COUNTIF(Saisie!AM25:AM27,1)</f>
        <v>0</v>
      </c>
      <c r="AM8" s="68">
        <f>COUNTIF(Saisie!AN25:AN27,1)</f>
        <v>0</v>
      </c>
      <c r="AN8" s="68">
        <f>COUNTIF(Saisie!AO25:AO27,1)</f>
        <v>0</v>
      </c>
      <c r="AO8" s="68">
        <f>COUNTIF(Saisie!AP25:AP27,1)</f>
        <v>0</v>
      </c>
      <c r="AP8" s="84" t="e">
        <f t="shared" si="0"/>
        <v>#DIV/0!</v>
      </c>
    </row>
    <row r="9" spans="1:42">
      <c r="A9" s="244" t="s">
        <v>52</v>
      </c>
      <c r="B9" s="245"/>
      <c r="C9" s="71">
        <f>SUM(C4:C8)</f>
        <v>0</v>
      </c>
      <c r="D9" s="87">
        <f t="shared" ref="D9:AO9" si="1">SUM(D4:D8)</f>
        <v>0</v>
      </c>
      <c r="E9" s="87">
        <f t="shared" si="1"/>
        <v>0</v>
      </c>
      <c r="F9" s="87">
        <f t="shared" si="1"/>
        <v>0</v>
      </c>
      <c r="G9" s="87">
        <f t="shared" si="1"/>
        <v>0</v>
      </c>
      <c r="H9" s="87">
        <f t="shared" si="1"/>
        <v>0</v>
      </c>
      <c r="I9" s="87">
        <f t="shared" si="1"/>
        <v>0</v>
      </c>
      <c r="J9" s="87">
        <f t="shared" si="1"/>
        <v>0</v>
      </c>
      <c r="K9" s="87">
        <f t="shared" si="1"/>
        <v>0</v>
      </c>
      <c r="L9" s="87">
        <f t="shared" si="1"/>
        <v>0</v>
      </c>
      <c r="M9" s="87">
        <f t="shared" si="1"/>
        <v>0</v>
      </c>
      <c r="N9" s="87">
        <f t="shared" si="1"/>
        <v>0</v>
      </c>
      <c r="O9" s="87">
        <f t="shared" si="1"/>
        <v>0</v>
      </c>
      <c r="P9" s="87">
        <f t="shared" si="1"/>
        <v>0</v>
      </c>
      <c r="Q9" s="87">
        <f t="shared" si="1"/>
        <v>0</v>
      </c>
      <c r="R9" s="87">
        <f t="shared" si="1"/>
        <v>0</v>
      </c>
      <c r="S9" s="87">
        <f t="shared" si="1"/>
        <v>0</v>
      </c>
      <c r="T9" s="87">
        <f t="shared" si="1"/>
        <v>0</v>
      </c>
      <c r="U9" s="87">
        <f t="shared" si="1"/>
        <v>0</v>
      </c>
      <c r="V9" s="87">
        <f t="shared" si="1"/>
        <v>0</v>
      </c>
      <c r="W9" s="87">
        <f t="shared" si="1"/>
        <v>0</v>
      </c>
      <c r="X9" s="87">
        <f t="shared" si="1"/>
        <v>0</v>
      </c>
      <c r="Y9" s="87">
        <f t="shared" si="1"/>
        <v>0</v>
      </c>
      <c r="Z9" s="87">
        <f t="shared" si="1"/>
        <v>0</v>
      </c>
      <c r="AA9" s="87">
        <f t="shared" si="1"/>
        <v>0</v>
      </c>
      <c r="AB9" s="87">
        <f t="shared" si="1"/>
        <v>0</v>
      </c>
      <c r="AC9" s="87">
        <f t="shared" si="1"/>
        <v>0</v>
      </c>
      <c r="AD9" s="87">
        <f t="shared" si="1"/>
        <v>0</v>
      </c>
      <c r="AE9" s="87">
        <f t="shared" si="1"/>
        <v>0</v>
      </c>
      <c r="AF9" s="87">
        <f t="shared" si="1"/>
        <v>0</v>
      </c>
      <c r="AG9" s="87">
        <f t="shared" si="1"/>
        <v>0</v>
      </c>
      <c r="AH9" s="87">
        <f t="shared" si="1"/>
        <v>0</v>
      </c>
      <c r="AI9" s="87">
        <f t="shared" si="1"/>
        <v>0</v>
      </c>
      <c r="AJ9" s="87">
        <f t="shared" si="1"/>
        <v>0</v>
      </c>
      <c r="AK9" s="87">
        <f t="shared" si="1"/>
        <v>0</v>
      </c>
      <c r="AL9" s="87">
        <f t="shared" si="1"/>
        <v>0</v>
      </c>
      <c r="AM9" s="87">
        <f t="shared" si="1"/>
        <v>0</v>
      </c>
      <c r="AN9" s="87">
        <f t="shared" si="1"/>
        <v>0</v>
      </c>
      <c r="AO9" s="87">
        <f t="shared" si="1"/>
        <v>0</v>
      </c>
      <c r="AP9" s="84" t="e">
        <f t="shared" si="0"/>
        <v>#DIV/0!</v>
      </c>
    </row>
    <row r="10" spans="1:42" s="73" customFormat="1" ht="13.5" thickBot="1">
      <c r="A10" s="244" t="s">
        <v>53</v>
      </c>
      <c r="B10" s="245"/>
      <c r="C10" s="72">
        <f>Saisie!D31</f>
        <v>0</v>
      </c>
      <c r="D10" s="88">
        <f>Saisie!E31</f>
        <v>0</v>
      </c>
      <c r="E10" s="88">
        <f>Saisie!F31</f>
        <v>0</v>
      </c>
      <c r="F10" s="88">
        <f>Saisie!G31</f>
        <v>0</v>
      </c>
      <c r="G10" s="88">
        <f>Saisie!H31</f>
        <v>0</v>
      </c>
      <c r="H10" s="88">
        <f>Saisie!I31</f>
        <v>0</v>
      </c>
      <c r="I10" s="88">
        <f>Saisie!J31</f>
        <v>0</v>
      </c>
      <c r="J10" s="88">
        <f>Saisie!K31</f>
        <v>0</v>
      </c>
      <c r="K10" s="88">
        <f>Saisie!L31</f>
        <v>0</v>
      </c>
      <c r="L10" s="88">
        <f>Saisie!M31</f>
        <v>0</v>
      </c>
      <c r="M10" s="88">
        <f>Saisie!N31</f>
        <v>0</v>
      </c>
      <c r="N10" s="88">
        <f>Saisie!O31</f>
        <v>0</v>
      </c>
      <c r="O10" s="88">
        <f>Saisie!P31</f>
        <v>0</v>
      </c>
      <c r="P10" s="88">
        <f>Saisie!Q31</f>
        <v>0</v>
      </c>
      <c r="Q10" s="88">
        <f>Saisie!R31</f>
        <v>0</v>
      </c>
      <c r="R10" s="88">
        <f>Saisie!S31</f>
        <v>0</v>
      </c>
      <c r="S10" s="88">
        <f>Saisie!T31</f>
        <v>0</v>
      </c>
      <c r="T10" s="88">
        <f>Saisie!U31</f>
        <v>0</v>
      </c>
      <c r="U10" s="88">
        <f>Saisie!V31</f>
        <v>0</v>
      </c>
      <c r="V10" s="88">
        <f>Saisie!W31</f>
        <v>0</v>
      </c>
      <c r="W10" s="88">
        <f>Saisie!X31</f>
        <v>0</v>
      </c>
      <c r="X10" s="88">
        <f>Saisie!Y31</f>
        <v>0</v>
      </c>
      <c r="Y10" s="88">
        <f>Saisie!Z31</f>
        <v>0</v>
      </c>
      <c r="Z10" s="88">
        <f>Saisie!AA31</f>
        <v>0</v>
      </c>
      <c r="AA10" s="88">
        <f>Saisie!AB31</f>
        <v>0</v>
      </c>
      <c r="AB10" s="88">
        <f>Saisie!AC31</f>
        <v>0</v>
      </c>
      <c r="AC10" s="88">
        <f>Saisie!AD31</f>
        <v>0</v>
      </c>
      <c r="AD10" s="88">
        <f>Saisie!AE31</f>
        <v>0</v>
      </c>
      <c r="AE10" s="88">
        <f>Saisie!AF31</f>
        <v>0</v>
      </c>
      <c r="AF10" s="88">
        <f>Saisie!AG31</f>
        <v>0</v>
      </c>
      <c r="AG10" s="88">
        <f>Saisie!AH31</f>
        <v>0</v>
      </c>
      <c r="AH10" s="88">
        <f>Saisie!AI31</f>
        <v>0</v>
      </c>
      <c r="AI10" s="88">
        <f>Saisie!AJ31</f>
        <v>0</v>
      </c>
      <c r="AJ10" s="88">
        <f>Saisie!AK31</f>
        <v>0</v>
      </c>
      <c r="AK10" s="88">
        <f>Saisie!AL31</f>
        <v>0</v>
      </c>
      <c r="AL10" s="88">
        <f>Saisie!AM31</f>
        <v>0</v>
      </c>
      <c r="AM10" s="88">
        <f>Saisie!AN31</f>
        <v>0</v>
      </c>
      <c r="AN10" s="88">
        <f>Saisie!AO31</f>
        <v>0</v>
      </c>
      <c r="AO10" s="88">
        <f>Saisie!AP31</f>
        <v>0</v>
      </c>
      <c r="AP10" s="84" t="e">
        <f t="shared" si="0"/>
        <v>#DIV/0!</v>
      </c>
    </row>
    <row r="11" spans="1:42" s="76" customFormat="1" ht="13.5" thickBot="1">
      <c r="A11" s="242" t="s">
        <v>54</v>
      </c>
      <c r="B11" s="243"/>
      <c r="C11" s="75">
        <f>IF(C10=17,"Absent",C9/(17-C10))</f>
        <v>0</v>
      </c>
      <c r="D11" s="75">
        <f t="shared" ref="D11:AO11" si="2">IF(D10=17,"Absent",D9/(17-D10))</f>
        <v>0</v>
      </c>
      <c r="E11" s="75">
        <f t="shared" si="2"/>
        <v>0</v>
      </c>
      <c r="F11" s="75">
        <f t="shared" si="2"/>
        <v>0</v>
      </c>
      <c r="G11" s="75">
        <f t="shared" si="2"/>
        <v>0</v>
      </c>
      <c r="H11" s="75">
        <f t="shared" si="2"/>
        <v>0</v>
      </c>
      <c r="I11" s="75">
        <f t="shared" si="2"/>
        <v>0</v>
      </c>
      <c r="J11" s="75">
        <f t="shared" si="2"/>
        <v>0</v>
      </c>
      <c r="K11" s="75">
        <f t="shared" si="2"/>
        <v>0</v>
      </c>
      <c r="L11" s="75">
        <f t="shared" si="2"/>
        <v>0</v>
      </c>
      <c r="M11" s="75">
        <f t="shared" si="2"/>
        <v>0</v>
      </c>
      <c r="N11" s="75">
        <f t="shared" si="2"/>
        <v>0</v>
      </c>
      <c r="O11" s="75">
        <f t="shared" si="2"/>
        <v>0</v>
      </c>
      <c r="P11" s="75">
        <f t="shared" si="2"/>
        <v>0</v>
      </c>
      <c r="Q11" s="75">
        <f t="shared" si="2"/>
        <v>0</v>
      </c>
      <c r="R11" s="75">
        <f t="shared" si="2"/>
        <v>0</v>
      </c>
      <c r="S11" s="75">
        <f t="shared" si="2"/>
        <v>0</v>
      </c>
      <c r="T11" s="75">
        <f t="shared" si="2"/>
        <v>0</v>
      </c>
      <c r="U11" s="75">
        <f t="shared" si="2"/>
        <v>0</v>
      </c>
      <c r="V11" s="75">
        <f t="shared" si="2"/>
        <v>0</v>
      </c>
      <c r="W11" s="75">
        <f t="shared" si="2"/>
        <v>0</v>
      </c>
      <c r="X11" s="75">
        <f t="shared" si="2"/>
        <v>0</v>
      </c>
      <c r="Y11" s="75">
        <f t="shared" si="2"/>
        <v>0</v>
      </c>
      <c r="Z11" s="75">
        <f t="shared" si="2"/>
        <v>0</v>
      </c>
      <c r="AA11" s="75">
        <f t="shared" si="2"/>
        <v>0</v>
      </c>
      <c r="AB11" s="75">
        <f t="shared" si="2"/>
        <v>0</v>
      </c>
      <c r="AC11" s="75">
        <f t="shared" si="2"/>
        <v>0</v>
      </c>
      <c r="AD11" s="75">
        <f t="shared" si="2"/>
        <v>0</v>
      </c>
      <c r="AE11" s="75">
        <f t="shared" si="2"/>
        <v>0</v>
      </c>
      <c r="AF11" s="75">
        <f t="shared" si="2"/>
        <v>0</v>
      </c>
      <c r="AG11" s="75">
        <f t="shared" si="2"/>
        <v>0</v>
      </c>
      <c r="AH11" s="75">
        <f t="shared" si="2"/>
        <v>0</v>
      </c>
      <c r="AI11" s="75">
        <f t="shared" si="2"/>
        <v>0</v>
      </c>
      <c r="AJ11" s="75">
        <f t="shared" si="2"/>
        <v>0</v>
      </c>
      <c r="AK11" s="75">
        <f t="shared" si="2"/>
        <v>0</v>
      </c>
      <c r="AL11" s="75">
        <f t="shared" si="2"/>
        <v>0</v>
      </c>
      <c r="AM11" s="75">
        <f t="shared" si="2"/>
        <v>0</v>
      </c>
      <c r="AN11" s="75">
        <f t="shared" si="2"/>
        <v>0</v>
      </c>
      <c r="AO11" s="75">
        <f t="shared" si="2"/>
        <v>0</v>
      </c>
      <c r="AP11" s="89" t="e">
        <f t="shared" si="0"/>
        <v>#DIV/0!</v>
      </c>
    </row>
    <row r="12" spans="1:42" ht="33.75">
      <c r="A12" s="79" t="s">
        <v>57</v>
      </c>
      <c r="B12" s="54">
        <f>B3</f>
        <v>0</v>
      </c>
      <c r="C12" s="90" t="str">
        <f>C3</f>
        <v xml:space="preserve"> </v>
      </c>
      <c r="D12" s="90" t="str">
        <f>D3</f>
        <v xml:space="preserve"> </v>
      </c>
      <c r="E12" s="90" t="str">
        <f t="shared" ref="E12:AO12" si="3">E3</f>
        <v xml:space="preserve"> </v>
      </c>
      <c r="F12" s="90" t="str">
        <f t="shared" si="3"/>
        <v xml:space="preserve"> </v>
      </c>
      <c r="G12" s="90" t="str">
        <f t="shared" si="3"/>
        <v xml:space="preserve"> </v>
      </c>
      <c r="H12" s="90" t="str">
        <f t="shared" si="3"/>
        <v xml:space="preserve"> </v>
      </c>
      <c r="I12" s="90" t="str">
        <f t="shared" si="3"/>
        <v xml:space="preserve"> </v>
      </c>
      <c r="J12" s="90" t="str">
        <f t="shared" si="3"/>
        <v xml:space="preserve"> </v>
      </c>
      <c r="K12" s="90" t="str">
        <f t="shared" si="3"/>
        <v xml:space="preserve"> </v>
      </c>
      <c r="L12" s="90" t="str">
        <f t="shared" si="3"/>
        <v xml:space="preserve"> </v>
      </c>
      <c r="M12" s="90" t="str">
        <f t="shared" si="3"/>
        <v xml:space="preserve"> </v>
      </c>
      <c r="N12" s="90" t="str">
        <f t="shared" si="3"/>
        <v xml:space="preserve"> </v>
      </c>
      <c r="O12" s="90" t="str">
        <f t="shared" si="3"/>
        <v xml:space="preserve"> </v>
      </c>
      <c r="P12" s="90" t="str">
        <f t="shared" si="3"/>
        <v xml:space="preserve"> </v>
      </c>
      <c r="Q12" s="90" t="str">
        <f t="shared" si="3"/>
        <v xml:space="preserve"> </v>
      </c>
      <c r="R12" s="90" t="str">
        <f t="shared" si="3"/>
        <v xml:space="preserve"> </v>
      </c>
      <c r="S12" s="90" t="str">
        <f t="shared" si="3"/>
        <v xml:space="preserve"> </v>
      </c>
      <c r="T12" s="90" t="str">
        <f t="shared" si="3"/>
        <v xml:space="preserve"> </v>
      </c>
      <c r="U12" s="90" t="str">
        <f t="shared" si="3"/>
        <v xml:space="preserve"> </v>
      </c>
      <c r="V12" s="90" t="str">
        <f t="shared" si="3"/>
        <v xml:space="preserve"> </v>
      </c>
      <c r="W12" s="90" t="str">
        <f t="shared" si="3"/>
        <v xml:space="preserve"> </v>
      </c>
      <c r="X12" s="90" t="str">
        <f t="shared" si="3"/>
        <v xml:space="preserve"> </v>
      </c>
      <c r="Y12" s="90" t="str">
        <f t="shared" si="3"/>
        <v xml:space="preserve"> </v>
      </c>
      <c r="Z12" s="90" t="str">
        <f t="shared" si="3"/>
        <v xml:space="preserve"> </v>
      </c>
      <c r="AA12" s="90" t="str">
        <f t="shared" si="3"/>
        <v xml:space="preserve"> </v>
      </c>
      <c r="AB12" s="90" t="str">
        <f t="shared" si="3"/>
        <v xml:space="preserve"> </v>
      </c>
      <c r="AC12" s="90" t="str">
        <f t="shared" si="3"/>
        <v xml:space="preserve"> </v>
      </c>
      <c r="AD12" s="90" t="str">
        <f t="shared" si="3"/>
        <v xml:space="preserve"> </v>
      </c>
      <c r="AE12" s="90" t="str">
        <f t="shared" si="3"/>
        <v xml:space="preserve"> </v>
      </c>
      <c r="AF12" s="90" t="str">
        <f t="shared" si="3"/>
        <v xml:space="preserve"> </v>
      </c>
      <c r="AG12" s="90" t="str">
        <f t="shared" si="3"/>
        <v xml:space="preserve"> </v>
      </c>
      <c r="AH12" s="90" t="str">
        <f t="shared" si="3"/>
        <v xml:space="preserve"> </v>
      </c>
      <c r="AI12" s="90" t="str">
        <f t="shared" si="3"/>
        <v xml:space="preserve"> </v>
      </c>
      <c r="AJ12" s="90" t="str">
        <f t="shared" si="3"/>
        <v xml:space="preserve"> </v>
      </c>
      <c r="AK12" s="90" t="str">
        <f t="shared" si="3"/>
        <v xml:space="preserve"> </v>
      </c>
      <c r="AL12" s="90" t="str">
        <f t="shared" si="3"/>
        <v xml:space="preserve"> </v>
      </c>
      <c r="AM12" s="90" t="str">
        <f t="shared" si="3"/>
        <v xml:space="preserve"> </v>
      </c>
      <c r="AN12" s="90" t="str">
        <f t="shared" si="3"/>
        <v xml:space="preserve"> </v>
      </c>
      <c r="AO12" s="90" t="str">
        <f t="shared" si="3"/>
        <v xml:space="preserve"> </v>
      </c>
      <c r="AP12" s="80">
        <f>COUNTIF(C12:AO12,"&gt;&lt;"&amp;"")</f>
        <v>0</v>
      </c>
    </row>
    <row r="13" spans="1:42">
      <c r="A13" s="81" t="s">
        <v>97</v>
      </c>
      <c r="B13" s="91" t="s">
        <v>99</v>
      </c>
      <c r="C13" s="82">
        <f>COUNTIF(Saisie!D35:D38,1)</f>
        <v>0</v>
      </c>
      <c r="D13" s="82">
        <f>COUNTIF(Saisie!E35:E38,1)</f>
        <v>0</v>
      </c>
      <c r="E13" s="82">
        <f>COUNTIF(Saisie!F35:F38,1)</f>
        <v>0</v>
      </c>
      <c r="F13" s="82">
        <f>COUNTIF(Saisie!G35:G38,1)</f>
        <v>0</v>
      </c>
      <c r="G13" s="82">
        <f>COUNTIF(Saisie!H35:H38,1)</f>
        <v>0</v>
      </c>
      <c r="H13" s="82">
        <f>COUNTIF(Saisie!I35:I38,1)</f>
        <v>0</v>
      </c>
      <c r="I13" s="82">
        <f>COUNTIF(Saisie!J35:J38,1)</f>
        <v>0</v>
      </c>
      <c r="J13" s="82">
        <f>COUNTIF(Saisie!K35:K38,1)</f>
        <v>0</v>
      </c>
      <c r="K13" s="82">
        <f>COUNTIF(Saisie!L35:L38,1)</f>
        <v>0</v>
      </c>
      <c r="L13" s="82">
        <f>COUNTIF(Saisie!M35:M38,1)</f>
        <v>0</v>
      </c>
      <c r="M13" s="82">
        <f>COUNTIF(Saisie!N35:N38,1)</f>
        <v>0</v>
      </c>
      <c r="N13" s="82">
        <f>COUNTIF(Saisie!O35:O38,1)</f>
        <v>0</v>
      </c>
      <c r="O13" s="82">
        <f>COUNTIF(Saisie!P35:P38,1)</f>
        <v>0</v>
      </c>
      <c r="P13" s="82">
        <f>COUNTIF(Saisie!Q35:Q38,1)</f>
        <v>0</v>
      </c>
      <c r="Q13" s="82">
        <f>COUNTIF(Saisie!R35:R38,1)</f>
        <v>0</v>
      </c>
      <c r="R13" s="82">
        <f>COUNTIF(Saisie!S35:S38,1)</f>
        <v>0</v>
      </c>
      <c r="S13" s="82">
        <f>COUNTIF(Saisie!T35:T38,1)</f>
        <v>0</v>
      </c>
      <c r="T13" s="82">
        <f>COUNTIF(Saisie!U35:U38,1)</f>
        <v>0</v>
      </c>
      <c r="U13" s="82">
        <f>COUNTIF(Saisie!V35:V38,1)</f>
        <v>0</v>
      </c>
      <c r="V13" s="82">
        <f>COUNTIF(Saisie!W35:W38,1)</f>
        <v>0</v>
      </c>
      <c r="W13" s="82">
        <f>COUNTIF(Saisie!X35:X38,1)</f>
        <v>0</v>
      </c>
      <c r="X13" s="82">
        <f>COUNTIF(Saisie!Y35:Y38,1)</f>
        <v>0</v>
      </c>
      <c r="Y13" s="82">
        <f>COUNTIF(Saisie!Z35:Z38,1)</f>
        <v>0</v>
      </c>
      <c r="Z13" s="82">
        <f>COUNTIF(Saisie!AA35:AA38,1)</f>
        <v>0</v>
      </c>
      <c r="AA13" s="82">
        <f>COUNTIF(Saisie!AB35:AB38,1)</f>
        <v>0</v>
      </c>
      <c r="AB13" s="82">
        <f>COUNTIF(Saisie!AC35:AC38,1)</f>
        <v>0</v>
      </c>
      <c r="AC13" s="82">
        <f>COUNTIF(Saisie!AD35:AD38,1)</f>
        <v>0</v>
      </c>
      <c r="AD13" s="82">
        <f>COUNTIF(Saisie!AE35:AE38,1)</f>
        <v>0</v>
      </c>
      <c r="AE13" s="82">
        <f>COUNTIF(Saisie!AF35:AF38,1)</f>
        <v>0</v>
      </c>
      <c r="AF13" s="82">
        <f>COUNTIF(Saisie!AG35:AG38,1)</f>
        <v>0</v>
      </c>
      <c r="AG13" s="82">
        <f>COUNTIF(Saisie!AH35:AH38,1)</f>
        <v>0</v>
      </c>
      <c r="AH13" s="82">
        <f>COUNTIF(Saisie!AI35:AI38,1)</f>
        <v>0</v>
      </c>
      <c r="AI13" s="82">
        <f>COUNTIF(Saisie!AJ35:AJ38,1)</f>
        <v>0</v>
      </c>
      <c r="AJ13" s="82">
        <f>COUNTIF(Saisie!AK35:AK38,1)</f>
        <v>0</v>
      </c>
      <c r="AK13" s="82">
        <f>COUNTIF(Saisie!AL35:AL38,1)</f>
        <v>0</v>
      </c>
      <c r="AL13" s="82">
        <f>COUNTIF(Saisie!AM35:AM38,1)</f>
        <v>0</v>
      </c>
      <c r="AM13" s="82">
        <f>COUNTIF(Saisie!AN35:AN38,1)</f>
        <v>0</v>
      </c>
      <c r="AN13" s="82">
        <f>COUNTIF(Saisie!AO35:AO38,1)</f>
        <v>0</v>
      </c>
      <c r="AO13" s="82">
        <f>COUNTIF(Saisie!AP35:AP38,1)</f>
        <v>0</v>
      </c>
      <c r="AP13" s="64" t="e">
        <f>SUM(C13:AO13)/$AP$3</f>
        <v>#DIV/0!</v>
      </c>
    </row>
    <row r="14" spans="1:42">
      <c r="A14" s="81" t="s">
        <v>98</v>
      </c>
      <c r="B14" s="91" t="s">
        <v>104</v>
      </c>
      <c r="C14" s="82">
        <f>COUNTIF(Saisie!D39:D46,1)</f>
        <v>0</v>
      </c>
      <c r="D14" s="82">
        <f>COUNTIF(Saisie!E39:E46,1)</f>
        <v>0</v>
      </c>
      <c r="E14" s="82">
        <f>COUNTIF(Saisie!F39:F46,1)</f>
        <v>0</v>
      </c>
      <c r="F14" s="82">
        <f>COUNTIF(Saisie!G39:G46,1)</f>
        <v>0</v>
      </c>
      <c r="G14" s="82">
        <f>COUNTIF(Saisie!H39:H46,1)</f>
        <v>0</v>
      </c>
      <c r="H14" s="82">
        <f>COUNTIF(Saisie!I39:I46,1)</f>
        <v>0</v>
      </c>
      <c r="I14" s="82">
        <f>COUNTIF(Saisie!J39:J46,1)</f>
        <v>0</v>
      </c>
      <c r="J14" s="82">
        <f>COUNTIF(Saisie!K39:K46,1)</f>
        <v>0</v>
      </c>
      <c r="K14" s="82">
        <f>COUNTIF(Saisie!L39:L46,1)</f>
        <v>0</v>
      </c>
      <c r="L14" s="82">
        <f>COUNTIF(Saisie!M39:M46,1)</f>
        <v>0</v>
      </c>
      <c r="M14" s="82">
        <f>COUNTIF(Saisie!N39:N46,1)</f>
        <v>0</v>
      </c>
      <c r="N14" s="82">
        <f>COUNTIF(Saisie!O39:O46,1)</f>
        <v>0</v>
      </c>
      <c r="O14" s="82">
        <f>COUNTIF(Saisie!P39:P46,1)</f>
        <v>0</v>
      </c>
      <c r="P14" s="82">
        <f>COUNTIF(Saisie!Q39:Q46,1)</f>
        <v>0</v>
      </c>
      <c r="Q14" s="82">
        <f>COUNTIF(Saisie!R39:R46,1)</f>
        <v>0</v>
      </c>
      <c r="R14" s="82">
        <f>COUNTIF(Saisie!S39:S46,1)</f>
        <v>0</v>
      </c>
      <c r="S14" s="82">
        <f>COUNTIF(Saisie!T39:T46,1)</f>
        <v>0</v>
      </c>
      <c r="T14" s="82">
        <f>COUNTIF(Saisie!U39:U46,1)</f>
        <v>0</v>
      </c>
      <c r="U14" s="82">
        <f>COUNTIF(Saisie!V39:V46,1)</f>
        <v>0</v>
      </c>
      <c r="V14" s="82">
        <f>COUNTIF(Saisie!W39:W46,1)</f>
        <v>0</v>
      </c>
      <c r="W14" s="82">
        <f>COUNTIF(Saisie!X39:X46,1)</f>
        <v>0</v>
      </c>
      <c r="X14" s="82">
        <f>COUNTIF(Saisie!Y39:Y46,1)</f>
        <v>0</v>
      </c>
      <c r="Y14" s="82">
        <f>COUNTIF(Saisie!Z39:Z46,1)</f>
        <v>0</v>
      </c>
      <c r="Z14" s="82">
        <f>COUNTIF(Saisie!AA39:AA46,1)</f>
        <v>0</v>
      </c>
      <c r="AA14" s="82">
        <f>COUNTIF(Saisie!AB39:AB46,1)</f>
        <v>0</v>
      </c>
      <c r="AB14" s="82">
        <f>COUNTIF(Saisie!AC39:AC46,1)</f>
        <v>0</v>
      </c>
      <c r="AC14" s="82">
        <f>COUNTIF(Saisie!AD39:AD46,1)</f>
        <v>0</v>
      </c>
      <c r="AD14" s="82">
        <f>COUNTIF(Saisie!AE39:AE46,1)</f>
        <v>0</v>
      </c>
      <c r="AE14" s="82">
        <f>COUNTIF(Saisie!AF39:AF46,1)</f>
        <v>0</v>
      </c>
      <c r="AF14" s="82">
        <f>COUNTIF(Saisie!AG39:AG46,1)</f>
        <v>0</v>
      </c>
      <c r="AG14" s="82">
        <f>COUNTIF(Saisie!AH39:AH46,1)</f>
        <v>0</v>
      </c>
      <c r="AH14" s="82">
        <f>COUNTIF(Saisie!AI39:AI46,1)</f>
        <v>0</v>
      </c>
      <c r="AI14" s="82">
        <f>COUNTIF(Saisie!AJ39:AJ46,1)</f>
        <v>0</v>
      </c>
      <c r="AJ14" s="82">
        <f>COUNTIF(Saisie!AK39:AK46,1)</f>
        <v>0</v>
      </c>
      <c r="AK14" s="82">
        <f>COUNTIF(Saisie!AL39:AL46,1)</f>
        <v>0</v>
      </c>
      <c r="AL14" s="82">
        <f>COUNTIF(Saisie!AM39:AM46,1)</f>
        <v>0</v>
      </c>
      <c r="AM14" s="82">
        <f>COUNTIF(Saisie!AN39:AN46,1)</f>
        <v>0</v>
      </c>
      <c r="AN14" s="82">
        <f>COUNTIF(Saisie!AO39:AO46,1)</f>
        <v>0</v>
      </c>
      <c r="AO14" s="82">
        <f>COUNTIF(Saisie!AP39:AP46,1)</f>
        <v>0</v>
      </c>
      <c r="AP14" s="64" t="e">
        <f t="shared" ref="AP14:AP19" si="4">SUM(C14:AO14)/$AP$3</f>
        <v>#DIV/0!</v>
      </c>
    </row>
    <row r="15" spans="1:42">
      <c r="A15" s="81" t="s">
        <v>56</v>
      </c>
      <c r="B15" s="86" t="s">
        <v>96</v>
      </c>
      <c r="C15" s="82">
        <f>COUNTIF(Saisie!D47:D48,1)</f>
        <v>0</v>
      </c>
      <c r="D15" s="82">
        <f>COUNTIF(Saisie!E47:E48,1)</f>
        <v>0</v>
      </c>
      <c r="E15" s="82">
        <f>COUNTIF(Saisie!F47:F48,1)</f>
        <v>0</v>
      </c>
      <c r="F15" s="82">
        <f>COUNTIF(Saisie!G47:G48,1)</f>
        <v>0</v>
      </c>
      <c r="G15" s="82">
        <f>COUNTIF(Saisie!H47:H48,1)</f>
        <v>0</v>
      </c>
      <c r="H15" s="82">
        <f>COUNTIF(Saisie!I47:I48,1)</f>
        <v>0</v>
      </c>
      <c r="I15" s="82">
        <f>COUNTIF(Saisie!J47:J48,1)</f>
        <v>0</v>
      </c>
      <c r="J15" s="82">
        <f>COUNTIF(Saisie!K47:K48,1)</f>
        <v>0</v>
      </c>
      <c r="K15" s="82">
        <f>COUNTIF(Saisie!L47:L48,1)</f>
        <v>0</v>
      </c>
      <c r="L15" s="82">
        <f>COUNTIF(Saisie!M47:M48,1)</f>
        <v>0</v>
      </c>
      <c r="M15" s="82">
        <f>COUNTIF(Saisie!N47:N48,1)</f>
        <v>0</v>
      </c>
      <c r="N15" s="82">
        <f>COUNTIF(Saisie!O47:O48,1)</f>
        <v>0</v>
      </c>
      <c r="O15" s="82">
        <f>COUNTIF(Saisie!P47:P48,1)</f>
        <v>0</v>
      </c>
      <c r="P15" s="82">
        <f>COUNTIF(Saisie!Q47:Q48,1)</f>
        <v>0</v>
      </c>
      <c r="Q15" s="82">
        <f>COUNTIF(Saisie!R47:R48,1)</f>
        <v>0</v>
      </c>
      <c r="R15" s="82">
        <f>COUNTIF(Saisie!S47:S48,1)</f>
        <v>0</v>
      </c>
      <c r="S15" s="82">
        <f>COUNTIF(Saisie!T47:T48,1)</f>
        <v>0</v>
      </c>
      <c r="T15" s="82">
        <f>COUNTIF(Saisie!U47:U48,1)</f>
        <v>0</v>
      </c>
      <c r="U15" s="82">
        <f>COUNTIF(Saisie!V47:V48,1)</f>
        <v>0</v>
      </c>
      <c r="V15" s="82">
        <f>COUNTIF(Saisie!W47:W48,1)</f>
        <v>0</v>
      </c>
      <c r="W15" s="82">
        <f>COUNTIF(Saisie!X47:X48,1)</f>
        <v>0</v>
      </c>
      <c r="X15" s="82">
        <f>COUNTIF(Saisie!Y47:Y48,1)</f>
        <v>0</v>
      </c>
      <c r="Y15" s="82">
        <f>COUNTIF(Saisie!Z47:Z48,1)</f>
        <v>0</v>
      </c>
      <c r="Z15" s="82">
        <f>COUNTIF(Saisie!AA47:AA48,1)</f>
        <v>0</v>
      </c>
      <c r="AA15" s="82">
        <f>COUNTIF(Saisie!AB47:AB48,1)</f>
        <v>0</v>
      </c>
      <c r="AB15" s="82">
        <f>COUNTIF(Saisie!AC47:AC48,1)</f>
        <v>0</v>
      </c>
      <c r="AC15" s="82">
        <f>COUNTIF(Saisie!AD47:AD48,1)</f>
        <v>0</v>
      </c>
      <c r="AD15" s="82">
        <f>COUNTIF(Saisie!AE47:AE48,1)</f>
        <v>0</v>
      </c>
      <c r="AE15" s="82">
        <f>COUNTIF(Saisie!AF47:AF48,1)</f>
        <v>0</v>
      </c>
      <c r="AF15" s="82">
        <f>COUNTIF(Saisie!AG47:AG48,1)</f>
        <v>0</v>
      </c>
      <c r="AG15" s="82">
        <f>COUNTIF(Saisie!AH47:AH48,1)</f>
        <v>0</v>
      </c>
      <c r="AH15" s="82">
        <f>COUNTIF(Saisie!AI47:AI48,1)</f>
        <v>0</v>
      </c>
      <c r="AI15" s="82">
        <f>COUNTIF(Saisie!AJ47:AJ48,1)</f>
        <v>0</v>
      </c>
      <c r="AJ15" s="82">
        <f>COUNTIF(Saisie!AK47:AK48,1)</f>
        <v>0</v>
      </c>
      <c r="AK15" s="82">
        <f>COUNTIF(Saisie!AL47:AL48,1)</f>
        <v>0</v>
      </c>
      <c r="AL15" s="82">
        <f>COUNTIF(Saisie!AM47:AM48,1)</f>
        <v>0</v>
      </c>
      <c r="AM15" s="82">
        <f>COUNTIF(Saisie!AN47:AN48,1)</f>
        <v>0</v>
      </c>
      <c r="AN15" s="82">
        <f>COUNTIF(Saisie!AO47:AO48,1)</f>
        <v>0</v>
      </c>
      <c r="AO15" s="82">
        <f>COUNTIF(Saisie!AP47:AP48,1)</f>
        <v>0</v>
      </c>
      <c r="AP15" s="64" t="e">
        <f t="shared" si="4"/>
        <v>#DIV/0!</v>
      </c>
    </row>
    <row r="16" spans="1:42" ht="13.5" thickBot="1">
      <c r="A16" s="81" t="s">
        <v>80</v>
      </c>
      <c r="B16" s="86" t="s">
        <v>99</v>
      </c>
      <c r="C16" s="82">
        <f>COUNTIF(Saisie!D49:D52,1)</f>
        <v>0</v>
      </c>
      <c r="D16" s="82">
        <f>COUNTIF(Saisie!E49:E52,1)</f>
        <v>0</v>
      </c>
      <c r="E16" s="82">
        <f>COUNTIF(Saisie!F49:F52,1)</f>
        <v>0</v>
      </c>
      <c r="F16" s="82">
        <f>COUNTIF(Saisie!G49:G52,1)</f>
        <v>0</v>
      </c>
      <c r="G16" s="82">
        <f>COUNTIF(Saisie!H49:H52,1)</f>
        <v>0</v>
      </c>
      <c r="H16" s="82">
        <f>COUNTIF(Saisie!I49:I52,1)</f>
        <v>0</v>
      </c>
      <c r="I16" s="82">
        <f>COUNTIF(Saisie!J49:J52,1)</f>
        <v>0</v>
      </c>
      <c r="J16" s="82">
        <f>COUNTIF(Saisie!K49:K52,1)</f>
        <v>0</v>
      </c>
      <c r="K16" s="82">
        <f>COUNTIF(Saisie!L49:L52,1)</f>
        <v>0</v>
      </c>
      <c r="L16" s="82">
        <f>COUNTIF(Saisie!M49:M52,1)</f>
        <v>0</v>
      </c>
      <c r="M16" s="82">
        <f>COUNTIF(Saisie!N49:N52,1)</f>
        <v>0</v>
      </c>
      <c r="N16" s="82">
        <f>COUNTIF(Saisie!O49:O52,1)</f>
        <v>0</v>
      </c>
      <c r="O16" s="82">
        <f>COUNTIF(Saisie!P49:P52,1)</f>
        <v>0</v>
      </c>
      <c r="P16" s="82">
        <f>COUNTIF(Saisie!Q49:Q52,1)</f>
        <v>0</v>
      </c>
      <c r="Q16" s="82">
        <f>COUNTIF(Saisie!R49:R52,1)</f>
        <v>0</v>
      </c>
      <c r="R16" s="82">
        <f>COUNTIF(Saisie!S49:S52,1)</f>
        <v>0</v>
      </c>
      <c r="S16" s="82">
        <f>COUNTIF(Saisie!T49:T52,1)</f>
        <v>0</v>
      </c>
      <c r="T16" s="82">
        <f>COUNTIF(Saisie!U49:U52,1)</f>
        <v>0</v>
      </c>
      <c r="U16" s="82">
        <f>COUNTIF(Saisie!V49:V52,1)</f>
        <v>0</v>
      </c>
      <c r="V16" s="82">
        <f>COUNTIF(Saisie!W49:W52,1)</f>
        <v>0</v>
      </c>
      <c r="W16" s="82">
        <f>COUNTIF(Saisie!X49:X52,1)</f>
        <v>0</v>
      </c>
      <c r="X16" s="82">
        <f>COUNTIF(Saisie!Y49:Y52,1)</f>
        <v>0</v>
      </c>
      <c r="Y16" s="82">
        <f>COUNTIF(Saisie!Z49:Z52,1)</f>
        <v>0</v>
      </c>
      <c r="Z16" s="82">
        <f>COUNTIF(Saisie!AA49:AA52,1)</f>
        <v>0</v>
      </c>
      <c r="AA16" s="82">
        <f>COUNTIF(Saisie!AB49:AB52,1)</f>
        <v>0</v>
      </c>
      <c r="AB16" s="82">
        <f>COUNTIF(Saisie!AC49:AC52,1)</f>
        <v>0</v>
      </c>
      <c r="AC16" s="82">
        <f>COUNTIF(Saisie!AD49:AD52,1)</f>
        <v>0</v>
      </c>
      <c r="AD16" s="82">
        <f>COUNTIF(Saisie!AE49:AE52,1)</f>
        <v>0</v>
      </c>
      <c r="AE16" s="82">
        <f>COUNTIF(Saisie!AF49:AF52,1)</f>
        <v>0</v>
      </c>
      <c r="AF16" s="82">
        <f>COUNTIF(Saisie!AG49:AG52,1)</f>
        <v>0</v>
      </c>
      <c r="AG16" s="82">
        <f>COUNTIF(Saisie!AH49:AH52,1)</f>
        <v>0</v>
      </c>
      <c r="AH16" s="82">
        <f>COUNTIF(Saisie!AI49:AI52,1)</f>
        <v>0</v>
      </c>
      <c r="AI16" s="82">
        <f>COUNTIF(Saisie!AJ49:AJ52,1)</f>
        <v>0</v>
      </c>
      <c r="AJ16" s="82">
        <f>COUNTIF(Saisie!AK49:AK52,1)</f>
        <v>0</v>
      </c>
      <c r="AK16" s="82">
        <f>COUNTIF(Saisie!AL49:AL52,1)</f>
        <v>0</v>
      </c>
      <c r="AL16" s="82">
        <f>COUNTIF(Saisie!AM49:AM52,1)</f>
        <v>0</v>
      </c>
      <c r="AM16" s="82">
        <f>COUNTIF(Saisie!AN49:AN52,1)</f>
        <v>0</v>
      </c>
      <c r="AN16" s="82">
        <f>COUNTIF(Saisie!AO49:AO52,1)</f>
        <v>0</v>
      </c>
      <c r="AO16" s="82">
        <f>COUNTIF(Saisie!AP49:AP52,1)</f>
        <v>0</v>
      </c>
      <c r="AP16" s="64" t="e">
        <f t="shared" si="4"/>
        <v>#DIV/0!</v>
      </c>
    </row>
    <row r="17" spans="1:42" ht="13.5" thickBot="1">
      <c r="A17" s="240" t="s">
        <v>52</v>
      </c>
      <c r="B17" s="241"/>
      <c r="C17" s="71">
        <f>SUM(C13:C16)</f>
        <v>0</v>
      </c>
      <c r="D17" s="71">
        <f t="shared" ref="D17:AO17" si="5">SUM(D13:D16)</f>
        <v>0</v>
      </c>
      <c r="E17" s="71">
        <f t="shared" si="5"/>
        <v>0</v>
      </c>
      <c r="F17" s="71">
        <f t="shared" si="5"/>
        <v>0</v>
      </c>
      <c r="G17" s="71">
        <f t="shared" si="5"/>
        <v>0</v>
      </c>
      <c r="H17" s="71">
        <f t="shared" si="5"/>
        <v>0</v>
      </c>
      <c r="I17" s="71">
        <f t="shared" si="5"/>
        <v>0</v>
      </c>
      <c r="J17" s="71">
        <f t="shared" si="5"/>
        <v>0</v>
      </c>
      <c r="K17" s="71">
        <f t="shared" si="5"/>
        <v>0</v>
      </c>
      <c r="L17" s="71">
        <f t="shared" si="5"/>
        <v>0</v>
      </c>
      <c r="M17" s="71">
        <f t="shared" si="5"/>
        <v>0</v>
      </c>
      <c r="N17" s="71">
        <f t="shared" si="5"/>
        <v>0</v>
      </c>
      <c r="O17" s="71">
        <f t="shared" si="5"/>
        <v>0</v>
      </c>
      <c r="P17" s="71">
        <f t="shared" si="5"/>
        <v>0</v>
      </c>
      <c r="Q17" s="71">
        <f t="shared" si="5"/>
        <v>0</v>
      </c>
      <c r="R17" s="71">
        <f t="shared" si="5"/>
        <v>0</v>
      </c>
      <c r="S17" s="71">
        <f t="shared" si="5"/>
        <v>0</v>
      </c>
      <c r="T17" s="71">
        <f t="shared" si="5"/>
        <v>0</v>
      </c>
      <c r="U17" s="71">
        <f t="shared" si="5"/>
        <v>0</v>
      </c>
      <c r="V17" s="71">
        <f t="shared" si="5"/>
        <v>0</v>
      </c>
      <c r="W17" s="71">
        <f t="shared" si="5"/>
        <v>0</v>
      </c>
      <c r="X17" s="71">
        <f t="shared" si="5"/>
        <v>0</v>
      </c>
      <c r="Y17" s="71">
        <f t="shared" si="5"/>
        <v>0</v>
      </c>
      <c r="Z17" s="71">
        <f t="shared" si="5"/>
        <v>0</v>
      </c>
      <c r="AA17" s="71">
        <f t="shared" si="5"/>
        <v>0</v>
      </c>
      <c r="AB17" s="71">
        <f t="shared" si="5"/>
        <v>0</v>
      </c>
      <c r="AC17" s="71">
        <f t="shared" si="5"/>
        <v>0</v>
      </c>
      <c r="AD17" s="71">
        <f t="shared" si="5"/>
        <v>0</v>
      </c>
      <c r="AE17" s="71">
        <f t="shared" si="5"/>
        <v>0</v>
      </c>
      <c r="AF17" s="71">
        <f t="shared" si="5"/>
        <v>0</v>
      </c>
      <c r="AG17" s="71">
        <f t="shared" si="5"/>
        <v>0</v>
      </c>
      <c r="AH17" s="71">
        <f t="shared" si="5"/>
        <v>0</v>
      </c>
      <c r="AI17" s="71">
        <f t="shared" si="5"/>
        <v>0</v>
      </c>
      <c r="AJ17" s="71">
        <f t="shared" si="5"/>
        <v>0</v>
      </c>
      <c r="AK17" s="71">
        <f t="shared" si="5"/>
        <v>0</v>
      </c>
      <c r="AL17" s="71">
        <f t="shared" si="5"/>
        <v>0</v>
      </c>
      <c r="AM17" s="71">
        <f t="shared" si="5"/>
        <v>0</v>
      </c>
      <c r="AN17" s="71">
        <f t="shared" si="5"/>
        <v>0</v>
      </c>
      <c r="AO17" s="71">
        <f t="shared" si="5"/>
        <v>0</v>
      </c>
      <c r="AP17" s="64" t="e">
        <f t="shared" si="4"/>
        <v>#DIV/0!</v>
      </c>
    </row>
    <row r="18" spans="1:42" s="73" customFormat="1" ht="13.5" thickBot="1">
      <c r="A18" s="240" t="s">
        <v>53</v>
      </c>
      <c r="B18" s="241"/>
      <c r="C18" s="71">
        <f>Saisie!D56</f>
        <v>0</v>
      </c>
      <c r="D18" s="71">
        <f>Saisie!E56</f>
        <v>0</v>
      </c>
      <c r="E18" s="71">
        <f>Saisie!F56</f>
        <v>0</v>
      </c>
      <c r="F18" s="71">
        <f>Saisie!G56</f>
        <v>0</v>
      </c>
      <c r="G18" s="71">
        <f>Saisie!H56</f>
        <v>0</v>
      </c>
      <c r="H18" s="71">
        <f>Saisie!I56</f>
        <v>0</v>
      </c>
      <c r="I18" s="71">
        <f>Saisie!J56</f>
        <v>0</v>
      </c>
      <c r="J18" s="71">
        <f>Saisie!K56</f>
        <v>0</v>
      </c>
      <c r="K18" s="71">
        <f>Saisie!L56</f>
        <v>0</v>
      </c>
      <c r="L18" s="71">
        <f>Saisie!M56</f>
        <v>0</v>
      </c>
      <c r="M18" s="71">
        <f>Saisie!N56</f>
        <v>0</v>
      </c>
      <c r="N18" s="71">
        <f>Saisie!O56</f>
        <v>0</v>
      </c>
      <c r="O18" s="71">
        <f>Saisie!P56</f>
        <v>0</v>
      </c>
      <c r="P18" s="71">
        <f>Saisie!Q56</f>
        <v>0</v>
      </c>
      <c r="Q18" s="71">
        <f>Saisie!R56</f>
        <v>0</v>
      </c>
      <c r="R18" s="71">
        <f>Saisie!S56</f>
        <v>0</v>
      </c>
      <c r="S18" s="71">
        <f>Saisie!T56</f>
        <v>0</v>
      </c>
      <c r="T18" s="71">
        <f>Saisie!U56</f>
        <v>0</v>
      </c>
      <c r="U18" s="71">
        <f>Saisie!V56</f>
        <v>0</v>
      </c>
      <c r="V18" s="71">
        <f>Saisie!W56</f>
        <v>0</v>
      </c>
      <c r="W18" s="71">
        <f>Saisie!X56</f>
        <v>0</v>
      </c>
      <c r="X18" s="71">
        <f>Saisie!Y56</f>
        <v>0</v>
      </c>
      <c r="Y18" s="71">
        <f>Saisie!Z56</f>
        <v>0</v>
      </c>
      <c r="Z18" s="71">
        <f>Saisie!AA56</f>
        <v>0</v>
      </c>
      <c r="AA18" s="71">
        <f>Saisie!AB56</f>
        <v>0</v>
      </c>
      <c r="AB18" s="71">
        <f>Saisie!AC56</f>
        <v>0</v>
      </c>
      <c r="AC18" s="71">
        <f>Saisie!AD56</f>
        <v>0</v>
      </c>
      <c r="AD18" s="71">
        <f>Saisie!AE56</f>
        <v>0</v>
      </c>
      <c r="AE18" s="71">
        <f>Saisie!AF56</f>
        <v>0</v>
      </c>
      <c r="AF18" s="71">
        <f>Saisie!AG56</f>
        <v>0</v>
      </c>
      <c r="AG18" s="71">
        <f>Saisie!AH56</f>
        <v>0</v>
      </c>
      <c r="AH18" s="71">
        <f>Saisie!AI56</f>
        <v>0</v>
      </c>
      <c r="AI18" s="71">
        <f>Saisie!AJ56</f>
        <v>0</v>
      </c>
      <c r="AJ18" s="71">
        <f>Saisie!AK56</f>
        <v>0</v>
      </c>
      <c r="AK18" s="71">
        <f>Saisie!AL56</f>
        <v>0</v>
      </c>
      <c r="AL18" s="71">
        <f>Saisie!AM56</f>
        <v>0</v>
      </c>
      <c r="AM18" s="71">
        <f>Saisie!AN56</f>
        <v>0</v>
      </c>
      <c r="AN18" s="71">
        <f>Saisie!AO56</f>
        <v>0</v>
      </c>
      <c r="AO18" s="71">
        <f>Saisie!AP56</f>
        <v>0</v>
      </c>
      <c r="AP18" s="64" t="e">
        <f t="shared" si="4"/>
        <v>#DIV/0!</v>
      </c>
    </row>
    <row r="19" spans="1:42" s="77" customFormat="1" ht="13.5" thickBot="1">
      <c r="A19" s="242" t="s">
        <v>54</v>
      </c>
      <c r="B19" s="243"/>
      <c r="C19" s="75">
        <f>IF(C18=18,"Absent",(C17/(18-C18)))</f>
        <v>0</v>
      </c>
      <c r="D19" s="75">
        <f t="shared" ref="D19:AO19" si="6">IF(D18=18,"Absent",(D17/(18-D18)))</f>
        <v>0</v>
      </c>
      <c r="E19" s="75">
        <f t="shared" si="6"/>
        <v>0</v>
      </c>
      <c r="F19" s="75">
        <f t="shared" si="6"/>
        <v>0</v>
      </c>
      <c r="G19" s="75">
        <f t="shared" si="6"/>
        <v>0</v>
      </c>
      <c r="H19" s="75">
        <f t="shared" si="6"/>
        <v>0</v>
      </c>
      <c r="I19" s="75">
        <f t="shared" si="6"/>
        <v>0</v>
      </c>
      <c r="J19" s="75">
        <f t="shared" si="6"/>
        <v>0</v>
      </c>
      <c r="K19" s="75">
        <f t="shared" si="6"/>
        <v>0</v>
      </c>
      <c r="L19" s="75">
        <f t="shared" si="6"/>
        <v>0</v>
      </c>
      <c r="M19" s="75">
        <f t="shared" si="6"/>
        <v>0</v>
      </c>
      <c r="N19" s="75">
        <f t="shared" si="6"/>
        <v>0</v>
      </c>
      <c r="O19" s="75">
        <f t="shared" si="6"/>
        <v>0</v>
      </c>
      <c r="P19" s="75">
        <f t="shared" si="6"/>
        <v>0</v>
      </c>
      <c r="Q19" s="75">
        <f t="shared" si="6"/>
        <v>0</v>
      </c>
      <c r="R19" s="75">
        <f t="shared" si="6"/>
        <v>0</v>
      </c>
      <c r="S19" s="75">
        <f t="shared" si="6"/>
        <v>0</v>
      </c>
      <c r="T19" s="75">
        <f t="shared" si="6"/>
        <v>0</v>
      </c>
      <c r="U19" s="75">
        <f t="shared" si="6"/>
        <v>0</v>
      </c>
      <c r="V19" s="75">
        <f t="shared" si="6"/>
        <v>0</v>
      </c>
      <c r="W19" s="75">
        <f t="shared" si="6"/>
        <v>0</v>
      </c>
      <c r="X19" s="75">
        <f t="shared" si="6"/>
        <v>0</v>
      </c>
      <c r="Y19" s="75">
        <f t="shared" si="6"/>
        <v>0</v>
      </c>
      <c r="Z19" s="75">
        <f t="shared" si="6"/>
        <v>0</v>
      </c>
      <c r="AA19" s="75">
        <f t="shared" si="6"/>
        <v>0</v>
      </c>
      <c r="AB19" s="75">
        <f t="shared" si="6"/>
        <v>0</v>
      </c>
      <c r="AC19" s="75">
        <f t="shared" si="6"/>
        <v>0</v>
      </c>
      <c r="AD19" s="75">
        <f t="shared" si="6"/>
        <v>0</v>
      </c>
      <c r="AE19" s="75">
        <f t="shared" si="6"/>
        <v>0</v>
      </c>
      <c r="AF19" s="75">
        <f t="shared" si="6"/>
        <v>0</v>
      </c>
      <c r="AG19" s="75">
        <f t="shared" si="6"/>
        <v>0</v>
      </c>
      <c r="AH19" s="75">
        <f t="shared" si="6"/>
        <v>0</v>
      </c>
      <c r="AI19" s="75">
        <f t="shared" si="6"/>
        <v>0</v>
      </c>
      <c r="AJ19" s="75">
        <f t="shared" si="6"/>
        <v>0</v>
      </c>
      <c r="AK19" s="75">
        <f t="shared" si="6"/>
        <v>0</v>
      </c>
      <c r="AL19" s="75">
        <f t="shared" si="6"/>
        <v>0</v>
      </c>
      <c r="AM19" s="75">
        <f t="shared" si="6"/>
        <v>0</v>
      </c>
      <c r="AN19" s="75">
        <f t="shared" si="6"/>
        <v>0</v>
      </c>
      <c r="AO19" s="75">
        <f t="shared" si="6"/>
        <v>0</v>
      </c>
      <c r="AP19" s="92" t="e">
        <f t="shared" si="4"/>
        <v>#DIV/0!</v>
      </c>
    </row>
    <row r="20" spans="1:42">
      <c r="B20" s="54">
        <f>B12</f>
        <v>0</v>
      </c>
      <c r="C20" s="90" t="str">
        <f>C3</f>
        <v xml:space="preserve"> </v>
      </c>
      <c r="D20" s="90" t="str">
        <f t="shared" ref="D20:AO20" si="7">D3</f>
        <v xml:space="preserve"> </v>
      </c>
      <c r="E20" s="90" t="str">
        <f t="shared" si="7"/>
        <v xml:space="preserve"> </v>
      </c>
      <c r="F20" s="90" t="str">
        <f t="shared" si="7"/>
        <v xml:space="preserve"> </v>
      </c>
      <c r="G20" s="90" t="str">
        <f t="shared" si="7"/>
        <v xml:space="preserve"> </v>
      </c>
      <c r="H20" s="90" t="str">
        <f t="shared" si="7"/>
        <v xml:space="preserve"> </v>
      </c>
      <c r="I20" s="90" t="str">
        <f t="shared" si="7"/>
        <v xml:space="preserve"> </v>
      </c>
      <c r="J20" s="90" t="str">
        <f t="shared" si="7"/>
        <v xml:space="preserve"> </v>
      </c>
      <c r="K20" s="90" t="str">
        <f t="shared" si="7"/>
        <v xml:space="preserve"> </v>
      </c>
      <c r="L20" s="90" t="str">
        <f t="shared" si="7"/>
        <v xml:space="preserve"> </v>
      </c>
      <c r="M20" s="90" t="str">
        <f t="shared" si="7"/>
        <v xml:space="preserve"> </v>
      </c>
      <c r="N20" s="90" t="str">
        <f t="shared" si="7"/>
        <v xml:space="preserve"> </v>
      </c>
      <c r="O20" s="90" t="str">
        <f t="shared" si="7"/>
        <v xml:space="preserve"> </v>
      </c>
      <c r="P20" s="90" t="str">
        <f t="shared" si="7"/>
        <v xml:space="preserve"> </v>
      </c>
      <c r="Q20" s="90" t="str">
        <f t="shared" si="7"/>
        <v xml:space="preserve"> </v>
      </c>
      <c r="R20" s="90" t="str">
        <f t="shared" si="7"/>
        <v xml:space="preserve"> </v>
      </c>
      <c r="S20" s="90" t="str">
        <f t="shared" si="7"/>
        <v xml:space="preserve"> </v>
      </c>
      <c r="T20" s="90" t="str">
        <f t="shared" si="7"/>
        <v xml:space="preserve"> </v>
      </c>
      <c r="U20" s="90" t="str">
        <f t="shared" si="7"/>
        <v xml:space="preserve"> </v>
      </c>
      <c r="V20" s="90" t="str">
        <f t="shared" si="7"/>
        <v xml:space="preserve"> </v>
      </c>
      <c r="W20" s="90" t="str">
        <f t="shared" si="7"/>
        <v xml:space="preserve"> </v>
      </c>
      <c r="X20" s="90" t="str">
        <f t="shared" si="7"/>
        <v xml:space="preserve"> </v>
      </c>
      <c r="Y20" s="90" t="str">
        <f t="shared" si="7"/>
        <v xml:space="preserve"> </v>
      </c>
      <c r="Z20" s="90" t="str">
        <f t="shared" si="7"/>
        <v xml:space="preserve"> </v>
      </c>
      <c r="AA20" s="90" t="str">
        <f t="shared" si="7"/>
        <v xml:space="preserve"> </v>
      </c>
      <c r="AB20" s="90" t="str">
        <f t="shared" si="7"/>
        <v xml:space="preserve"> </v>
      </c>
      <c r="AC20" s="90" t="str">
        <f t="shared" si="7"/>
        <v xml:space="preserve"> </v>
      </c>
      <c r="AD20" s="90" t="str">
        <f t="shared" si="7"/>
        <v xml:space="preserve"> </v>
      </c>
      <c r="AE20" s="90" t="str">
        <f t="shared" si="7"/>
        <v xml:space="preserve"> </v>
      </c>
      <c r="AF20" s="90" t="str">
        <f t="shared" si="7"/>
        <v xml:space="preserve"> </v>
      </c>
      <c r="AG20" s="90" t="str">
        <f t="shared" si="7"/>
        <v xml:space="preserve"> </v>
      </c>
      <c r="AH20" s="90" t="str">
        <f t="shared" si="7"/>
        <v xml:space="preserve"> </v>
      </c>
      <c r="AI20" s="90" t="str">
        <f t="shared" si="7"/>
        <v xml:space="preserve"> </v>
      </c>
      <c r="AJ20" s="90" t="str">
        <f t="shared" si="7"/>
        <v xml:space="preserve"> </v>
      </c>
      <c r="AK20" s="90" t="str">
        <f t="shared" si="7"/>
        <v xml:space="preserve"> </v>
      </c>
      <c r="AL20" s="90" t="str">
        <f t="shared" si="7"/>
        <v xml:space="preserve"> </v>
      </c>
      <c r="AM20" s="90" t="str">
        <f t="shared" si="7"/>
        <v xml:space="preserve"> </v>
      </c>
      <c r="AN20" s="90" t="str">
        <f t="shared" si="7"/>
        <v xml:space="preserve"> </v>
      </c>
      <c r="AO20" s="90" t="str">
        <f t="shared" si="7"/>
        <v xml:space="preserve"> </v>
      </c>
    </row>
  </sheetData>
  <sheetProtection selectLockedCells="1"/>
  <mergeCells count="6">
    <mergeCell ref="A17:B17"/>
    <mergeCell ref="A18:B18"/>
    <mergeCell ref="A19:B19"/>
    <mergeCell ref="A11:B11"/>
    <mergeCell ref="A9:B9"/>
    <mergeCell ref="A10:B10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B2:B7"/>
  <sheetViews>
    <sheetView workbookViewId="0">
      <selection activeCell="B4" sqref="B4"/>
    </sheetView>
  </sheetViews>
  <sheetFormatPr baseColWidth="10" defaultRowHeight="12.75"/>
  <sheetData>
    <row r="2" spans="2:2">
      <c r="B2" s="1"/>
    </row>
    <row r="3" spans="2:2">
      <c r="B3" s="1"/>
    </row>
    <row r="4" spans="2:2">
      <c r="B4">
        <v>1</v>
      </c>
    </row>
    <row r="5" spans="2:2">
      <c r="B5">
        <v>9</v>
      </c>
    </row>
    <row r="6" spans="2:2">
      <c r="B6">
        <v>0</v>
      </c>
    </row>
    <row r="7" spans="2:2">
      <c r="B7" t="s">
        <v>2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Accueil</vt:lpstr>
      <vt:lpstr>Classe</vt:lpstr>
      <vt:lpstr>Saisie</vt:lpstr>
      <vt:lpstr>Analyse</vt:lpstr>
      <vt:lpstr>Feuil1</vt:lpstr>
      <vt:lpstr>listes</vt:lpstr>
      <vt:lpstr>valeur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INSPECTION ACADEMIQUE</dc:creator>
  <cp:lastModifiedBy>ATICE-Dreux</cp:lastModifiedBy>
  <cp:lastPrinted>2016-09-05T13:36:01Z</cp:lastPrinted>
  <dcterms:created xsi:type="dcterms:W3CDTF">2008-01-30T09:45:32Z</dcterms:created>
  <dcterms:modified xsi:type="dcterms:W3CDTF">2016-10-03T09:55:35Z</dcterms:modified>
</cp:coreProperties>
</file>